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molliecarter/Documents/David Skok/Blog spreadsheets/"/>
    </mc:Choice>
  </mc:AlternateContent>
  <bookViews>
    <workbookView xWindow="2240" yWindow="880" windowWidth="26560" windowHeight="13700" tabRatio="500"/>
  </bookViews>
  <sheets>
    <sheet name="CAC" sheetId="1" r:id="rId1"/>
    <sheet name="Field Sales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2" l="1"/>
  <c r="B22" i="2"/>
  <c r="B20" i="2"/>
  <c r="B15" i="2"/>
  <c r="D11" i="2"/>
  <c r="C11" i="2"/>
  <c r="B11" i="2"/>
  <c r="D9" i="2"/>
  <c r="C9" i="2"/>
  <c r="B9" i="2"/>
  <c r="B13" i="2"/>
  <c r="B23" i="1"/>
  <c r="B22" i="1"/>
  <c r="B18" i="1"/>
  <c r="B17" i="1"/>
  <c r="C15" i="1"/>
  <c r="C14" i="1"/>
  <c r="B15" i="1"/>
  <c r="B14" i="1"/>
  <c r="B13" i="1"/>
</calcChain>
</file>

<file path=xl/sharedStrings.xml><?xml version="1.0" encoding="utf-8"?>
<sst xmlns="http://schemas.openxmlformats.org/spreadsheetml/2006/main" count="39" uniqueCount="38">
  <si>
    <t>Simple Cost of Customer Acquisition Calculation</t>
  </si>
  <si>
    <t>Input Variables</t>
  </si>
  <si>
    <t>Total Web Visitors</t>
  </si>
  <si>
    <t>SEM cost per click</t>
  </si>
  <si>
    <t>Conversion to trial %</t>
  </si>
  <si>
    <t>Trial conversion %</t>
  </si>
  <si>
    <t>No of Sales &amp; Marketing Staff</t>
  </si>
  <si>
    <t>Cost per employee per month</t>
  </si>
  <si>
    <t>Flow</t>
  </si>
  <si>
    <t>Qty.</t>
  </si>
  <si>
    <t>Conversion %</t>
  </si>
  <si>
    <t>Total Paid Web Visitors</t>
  </si>
  <si>
    <t>Trials</t>
  </si>
  <si>
    <t>Customers</t>
  </si>
  <si>
    <t>SEM Marketing Spend</t>
  </si>
  <si>
    <t>Total Headcount Costs</t>
  </si>
  <si>
    <t>Cost of Customer Acquisition</t>
  </si>
  <si>
    <t>Without headcount costs</t>
  </si>
  <si>
    <t>With headcount costs</t>
  </si>
  <si>
    <t>Direct Field Sales Force Cost</t>
  </si>
  <si>
    <t>(all numbers are annual)</t>
  </si>
  <si>
    <t>Team composition</t>
  </si>
  <si>
    <t>On target earnings</t>
  </si>
  <si>
    <t>Salary Cost</t>
  </si>
  <si>
    <t>Saary + Overhead</t>
  </si>
  <si>
    <t>Sales</t>
  </si>
  <si>
    <t>Sales Eng</t>
  </si>
  <si>
    <t>Inside Sales</t>
  </si>
  <si>
    <t>Total Team Cost</t>
  </si>
  <si>
    <t>Avg. team failure rate</t>
  </si>
  <si>
    <t>Adjusted team cost</t>
  </si>
  <si>
    <t>No. of Marketing people</t>
  </si>
  <si>
    <t>Avg cost per person</t>
  </si>
  <si>
    <t>Marketing programs spend</t>
  </si>
  <si>
    <t>Total Marketing costs</t>
  </si>
  <si>
    <t>Total Sales &amp; Marketing spend</t>
  </si>
  <si>
    <t>No of deals per team per year</t>
  </si>
  <si>
    <t>Overhead 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</si>
</sst>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5" formatCode="&quot;$&quot;#,##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6FDF7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9" fontId="0" fillId="0" borderId="0" xfId="0" applyNumberFormat="1"/>
    <xf numFmtId="6" fontId="0" fillId="0" borderId="0" xfId="0" applyNumberFormat="1"/>
    <xf numFmtId="9" fontId="0" fillId="0" borderId="0" xfId="2" applyFont="1"/>
    <xf numFmtId="165" fontId="0" fillId="0" borderId="0" xfId="0" applyNumberFormat="1"/>
    <xf numFmtId="0" fontId="2" fillId="2" borderId="0" xfId="0" applyFont="1" applyFill="1"/>
    <xf numFmtId="0" fontId="2" fillId="3" borderId="0" xfId="0" applyFont="1" applyFill="1"/>
    <xf numFmtId="3" fontId="0" fillId="4" borderId="0" xfId="0" applyNumberFormat="1" applyFill="1"/>
    <xf numFmtId="8" fontId="0" fillId="4" borderId="0" xfId="0" applyNumberFormat="1" applyFill="1"/>
    <xf numFmtId="9" fontId="0" fillId="4" borderId="0" xfId="0" applyNumberFormat="1" applyFill="1"/>
    <xf numFmtId="0" fontId="0" fillId="4" borderId="0" xfId="0" applyFill="1"/>
    <xf numFmtId="0" fontId="0" fillId="5" borderId="0" xfId="0" applyFill="1"/>
    <xf numFmtId="0" fontId="2" fillId="6" borderId="0" xfId="0" applyFont="1" applyFill="1" applyAlignment="1">
      <alignment horizontal="right"/>
    </xf>
    <xf numFmtId="43" fontId="0" fillId="0" borderId="0" xfId="1" applyFont="1"/>
    <xf numFmtId="0" fontId="2" fillId="3" borderId="0" xfId="0" applyFont="1" applyFill="1" applyAlignment="1">
      <alignment horizontal="right"/>
    </xf>
    <xf numFmtId="6" fontId="0" fillId="0" borderId="1" xfId="0" applyNumberFormat="1" applyBorder="1"/>
    <xf numFmtId="0" fontId="0" fillId="5" borderId="2" xfId="0" applyFill="1" applyBorder="1"/>
    <xf numFmtId="6" fontId="0" fillId="4" borderId="2" xfId="0" applyNumberFormat="1" applyFill="1" applyBorder="1"/>
    <xf numFmtId="0" fontId="0" fillId="0" borderId="2" xfId="0" applyBorder="1"/>
    <xf numFmtId="9" fontId="0" fillId="0" borderId="2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F7FDE5"/>
      <color rgb="FFF6FDF7"/>
      <color rgb="FFFFFDDA"/>
      <color rgb="FFFEDFB2"/>
      <color rgb="FFE8CB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F15" sqref="F15"/>
    </sheetView>
  </sheetViews>
  <sheetFormatPr baseColWidth="10" defaultRowHeight="16" x14ac:dyDescent="0.2"/>
  <cols>
    <col min="1" max="1" width="26.5" customWidth="1"/>
    <col min="2" max="2" width="11.5" customWidth="1"/>
    <col min="3" max="3" width="12.1640625" customWidth="1"/>
  </cols>
  <sheetData>
    <row r="1" spans="1:3" x14ac:dyDescent="0.2">
      <c r="A1" s="6" t="s">
        <v>0</v>
      </c>
      <c r="B1" s="6"/>
      <c r="C1" s="6"/>
    </row>
    <row r="3" spans="1:3" x14ac:dyDescent="0.2">
      <c r="A3" s="7" t="s">
        <v>1</v>
      </c>
      <c r="B3" s="7"/>
    </row>
    <row r="4" spans="1:3" x14ac:dyDescent="0.2">
      <c r="A4" s="12" t="s">
        <v>2</v>
      </c>
      <c r="B4" s="8">
        <v>10000</v>
      </c>
    </row>
    <row r="5" spans="1:3" x14ac:dyDescent="0.2">
      <c r="A5" s="12" t="s">
        <v>3</v>
      </c>
      <c r="B5" s="9">
        <v>0.5</v>
      </c>
    </row>
    <row r="6" spans="1:3" x14ac:dyDescent="0.2">
      <c r="A6" s="12" t="s">
        <v>4</v>
      </c>
      <c r="B6" s="10">
        <v>0.05</v>
      </c>
    </row>
    <row r="7" spans="1:3" x14ac:dyDescent="0.2">
      <c r="A7" s="12" t="s">
        <v>5</v>
      </c>
      <c r="B7" s="10">
        <v>0.1</v>
      </c>
    </row>
    <row r="8" spans="1:3" x14ac:dyDescent="0.2">
      <c r="A8" s="12" t="s">
        <v>6</v>
      </c>
      <c r="B8" s="11">
        <v>5</v>
      </c>
    </row>
    <row r="9" spans="1:3" ht="17" thickBot="1" x14ac:dyDescent="0.25">
      <c r="A9" s="17" t="s">
        <v>7</v>
      </c>
      <c r="B9" s="18">
        <v>16500</v>
      </c>
    </row>
    <row r="12" spans="1:3" x14ac:dyDescent="0.2">
      <c r="A12" s="7" t="s">
        <v>8</v>
      </c>
      <c r="B12" s="15" t="s">
        <v>9</v>
      </c>
      <c r="C12" s="15" t="s">
        <v>10</v>
      </c>
    </row>
    <row r="13" spans="1:3" x14ac:dyDescent="0.2">
      <c r="A13" s="12" t="s">
        <v>11</v>
      </c>
      <c r="B13" s="1">
        <f>B4</f>
        <v>10000</v>
      </c>
    </row>
    <row r="14" spans="1:3" x14ac:dyDescent="0.2">
      <c r="A14" s="12" t="s">
        <v>12</v>
      </c>
      <c r="B14">
        <f>B4*B6</f>
        <v>500</v>
      </c>
      <c r="C14" s="4">
        <f>B14/B13</f>
        <v>0.05</v>
      </c>
    </row>
    <row r="15" spans="1:3" ht="17" thickBot="1" x14ac:dyDescent="0.25">
      <c r="A15" s="17" t="s">
        <v>13</v>
      </c>
      <c r="B15" s="19">
        <f>B14*B7</f>
        <v>50</v>
      </c>
      <c r="C15" s="20">
        <f>B15/B14</f>
        <v>0.1</v>
      </c>
    </row>
    <row r="17" spans="1:2" x14ac:dyDescent="0.2">
      <c r="A17" s="12" t="s">
        <v>14</v>
      </c>
      <c r="B17" s="3">
        <f>B5*B4</f>
        <v>5000</v>
      </c>
    </row>
    <row r="18" spans="1:2" x14ac:dyDescent="0.2">
      <c r="A18" s="12" t="s">
        <v>15</v>
      </c>
      <c r="B18" s="3">
        <f>B9*B8</f>
        <v>82500</v>
      </c>
    </row>
    <row r="21" spans="1:2" x14ac:dyDescent="0.2">
      <c r="A21" s="7" t="s">
        <v>16</v>
      </c>
      <c r="B21" s="7"/>
    </row>
    <row r="22" spans="1:2" x14ac:dyDescent="0.2">
      <c r="A22" s="12" t="s">
        <v>17</v>
      </c>
      <c r="B22" s="3">
        <f>B17/B15</f>
        <v>100</v>
      </c>
    </row>
    <row r="23" spans="1:2" x14ac:dyDescent="0.2">
      <c r="A23" s="12" t="s">
        <v>18</v>
      </c>
      <c r="B23" s="5">
        <f>(B17+B18)/B15</f>
        <v>1750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workbookViewId="0">
      <selection activeCell="D26" sqref="D26"/>
    </sheetView>
  </sheetViews>
  <sheetFormatPr baseColWidth="10" defaultRowHeight="16" x14ac:dyDescent="0.2"/>
  <cols>
    <col min="1" max="1" width="26.1640625" customWidth="1"/>
  </cols>
  <sheetData>
    <row r="2" spans="1:4" x14ac:dyDescent="0.2">
      <c r="A2" s="6" t="s">
        <v>19</v>
      </c>
      <c r="B2" s="6"/>
      <c r="C2" s="6"/>
      <c r="D2" s="6"/>
    </row>
    <row r="4" spans="1:4" x14ac:dyDescent="0.2">
      <c r="A4" t="s">
        <v>20</v>
      </c>
    </row>
    <row r="6" spans="1:4" x14ac:dyDescent="0.2">
      <c r="B6" s="13" t="s">
        <v>25</v>
      </c>
      <c r="C6" s="13" t="s">
        <v>26</v>
      </c>
      <c r="D6" s="13" t="s">
        <v>27</v>
      </c>
    </row>
    <row r="7" spans="1:4" x14ac:dyDescent="0.2">
      <c r="A7" s="12" t="s">
        <v>21</v>
      </c>
      <c r="B7">
        <v>1</v>
      </c>
      <c r="C7">
        <v>1</v>
      </c>
      <c r="D7">
        <v>0.5</v>
      </c>
    </row>
    <row r="8" spans="1:4" x14ac:dyDescent="0.2">
      <c r="A8" s="12" t="s">
        <v>22</v>
      </c>
      <c r="B8" s="3">
        <v>230000</v>
      </c>
      <c r="C8" s="3">
        <v>140000</v>
      </c>
      <c r="D8" s="3">
        <v>90000</v>
      </c>
    </row>
    <row r="9" spans="1:4" x14ac:dyDescent="0.2">
      <c r="A9" s="12" t="s">
        <v>23</v>
      </c>
      <c r="B9" s="3">
        <f>B8*B7</f>
        <v>230000</v>
      </c>
      <c r="C9" s="3">
        <f>C8*C7</f>
        <v>140000</v>
      </c>
      <c r="D9" s="3">
        <f>D8*D7</f>
        <v>45000</v>
      </c>
    </row>
    <row r="10" spans="1:4" x14ac:dyDescent="0.2">
      <c r="A10" s="12" t="s">
        <v>37</v>
      </c>
      <c r="B10" s="14">
        <v>1.35</v>
      </c>
      <c r="C10" s="14">
        <v>1.35</v>
      </c>
      <c r="D10" s="14">
        <v>1.35</v>
      </c>
    </row>
    <row r="11" spans="1:4" x14ac:dyDescent="0.2">
      <c r="A11" s="12" t="s">
        <v>24</v>
      </c>
      <c r="B11" s="3">
        <f>B9*B10</f>
        <v>310500</v>
      </c>
      <c r="C11" s="3">
        <f>C9*C10</f>
        <v>189000</v>
      </c>
      <c r="D11" s="3">
        <f>D9*D10</f>
        <v>60750.000000000007</v>
      </c>
    </row>
    <row r="13" spans="1:4" x14ac:dyDescent="0.2">
      <c r="A13" s="12" t="s">
        <v>28</v>
      </c>
      <c r="B13" s="3">
        <f>B11+C11+D11</f>
        <v>560250</v>
      </c>
    </row>
    <row r="14" spans="1:4" x14ac:dyDescent="0.2">
      <c r="A14" s="12" t="s">
        <v>29</v>
      </c>
      <c r="B14" s="2">
        <v>0.25</v>
      </c>
    </row>
    <row r="15" spans="1:4" x14ac:dyDescent="0.2">
      <c r="A15" s="12" t="s">
        <v>30</v>
      </c>
      <c r="B15" s="3">
        <f>B13/(1-B14)</f>
        <v>747000</v>
      </c>
    </row>
    <row r="17" spans="1:2" x14ac:dyDescent="0.2">
      <c r="A17" s="12" t="s">
        <v>31</v>
      </c>
      <c r="B17">
        <v>1</v>
      </c>
    </row>
    <row r="18" spans="1:2" x14ac:dyDescent="0.2">
      <c r="A18" s="12" t="s">
        <v>32</v>
      </c>
      <c r="B18" s="3">
        <v>200000</v>
      </c>
    </row>
    <row r="19" spans="1:2" x14ac:dyDescent="0.2">
      <c r="A19" s="12" t="s">
        <v>33</v>
      </c>
      <c r="B19" s="3">
        <v>150000</v>
      </c>
    </row>
    <row r="20" spans="1:2" x14ac:dyDescent="0.2">
      <c r="A20" s="12" t="s">
        <v>34</v>
      </c>
      <c r="B20" s="3">
        <f>(B18*B17)+B19</f>
        <v>350000</v>
      </c>
    </row>
    <row r="22" spans="1:2" x14ac:dyDescent="0.2">
      <c r="A22" s="12" t="s">
        <v>35</v>
      </c>
      <c r="B22" s="3">
        <f>B20+B15</f>
        <v>1097000</v>
      </c>
    </row>
    <row r="23" spans="1:2" x14ac:dyDescent="0.2">
      <c r="A23" s="12" t="s">
        <v>36</v>
      </c>
      <c r="B23">
        <v>10</v>
      </c>
    </row>
    <row r="24" spans="1:2" ht="17" thickBot="1" x14ac:dyDescent="0.25">
      <c r="A24" s="12" t="s">
        <v>16</v>
      </c>
      <c r="B24" s="16">
        <f>B22/B23</f>
        <v>109700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CAC</vt:lpstr>
      <vt:lpstr>Field Sales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2016-05-26T21:50:44Z</dcterms:created>
  <dcterms:modified xsi:type="dcterms:W3CDTF">2016-05-27T04:01:10Z</dcterms:modified>
</cp:coreProperties>
</file>