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enadelle/Desktop/"/>
    </mc:Choice>
  </mc:AlternateContent>
  <bookViews>
    <workbookView xWindow="28740" yWindow="-10960" windowWidth="25600" windowHeight="14640"/>
  </bookViews>
  <sheets>
    <sheet name="Simple" sheetId="1" r:id="rId1"/>
    <sheet name="Cycle Time effect" sheetId="4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4" l="1"/>
  <c r="C15" i="4"/>
  <c r="B27" i="4"/>
  <c r="E34" i="4"/>
  <c r="D34" i="4"/>
  <c r="C34" i="4"/>
  <c r="B31" i="4"/>
  <c r="C30" i="4"/>
  <c r="D30" i="4"/>
  <c r="D15" i="4"/>
  <c r="B62" i="4"/>
  <c r="C35" i="4"/>
  <c r="D35" i="4"/>
  <c r="E35" i="4"/>
  <c r="F35" i="4"/>
  <c r="G35" i="4"/>
  <c r="H35" i="4"/>
  <c r="I35" i="4"/>
  <c r="J35" i="4"/>
  <c r="K35" i="4"/>
  <c r="L35" i="4"/>
  <c r="M35" i="4"/>
  <c r="B60" i="4"/>
  <c r="B31" i="1"/>
  <c r="C15" i="1"/>
  <c r="B27" i="1"/>
  <c r="B35" i="1"/>
  <c r="D34" i="1"/>
  <c r="C30" i="1"/>
  <c r="C35" i="1"/>
  <c r="D35" i="1"/>
  <c r="E35" i="1"/>
  <c r="F35" i="1"/>
  <c r="G35" i="1"/>
  <c r="H35" i="1"/>
  <c r="I35" i="1"/>
  <c r="J35" i="1"/>
  <c r="K35" i="1"/>
  <c r="L35" i="1"/>
  <c r="M35" i="1"/>
  <c r="N35" i="1"/>
  <c r="D30" i="1"/>
  <c r="E30" i="1"/>
  <c r="F30" i="1"/>
  <c r="G30" i="1"/>
  <c r="H30" i="1"/>
  <c r="I30" i="1"/>
  <c r="J30" i="1"/>
  <c r="K30" i="1"/>
  <c r="L30" i="1"/>
  <c r="M30" i="1"/>
  <c r="N30" i="1"/>
  <c r="C31" i="1"/>
  <c r="D15" i="1"/>
  <c r="D31" i="1"/>
  <c r="E31" i="1"/>
  <c r="F31" i="1"/>
  <c r="G31" i="1"/>
  <c r="H31" i="1"/>
  <c r="I31" i="1"/>
  <c r="J31" i="1"/>
  <c r="K31" i="1"/>
  <c r="L31" i="1"/>
  <c r="M31" i="1"/>
  <c r="N31" i="1"/>
  <c r="N34" i="4"/>
  <c r="M34" i="4"/>
  <c r="L34" i="4"/>
  <c r="K34" i="4"/>
  <c r="J34" i="4"/>
  <c r="I34" i="4"/>
  <c r="H34" i="4"/>
  <c r="G34" i="4"/>
  <c r="F34" i="4"/>
  <c r="N35" i="4"/>
  <c r="C34" i="1"/>
  <c r="N34" i="1"/>
  <c r="M34" i="1"/>
  <c r="L34" i="1"/>
  <c r="K34" i="1"/>
  <c r="J34" i="1"/>
  <c r="I34" i="1"/>
  <c r="H34" i="1"/>
  <c r="G34" i="1"/>
  <c r="F34" i="1"/>
  <c r="E34" i="1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</calcChain>
</file>

<file path=xl/sharedStrings.xml><?xml version="1.0" encoding="utf-8"?>
<sst xmlns="http://schemas.openxmlformats.org/spreadsheetml/2006/main" count="100" uniqueCount="54">
  <si>
    <t>Spreadsheet method</t>
    <phoneticPr fontId="6" type="noConversion"/>
  </si>
  <si>
    <t>Formula calculated</t>
    <phoneticPr fontId="6" type="noConversion"/>
  </si>
  <si>
    <t>New custs added this cycle</t>
    <phoneticPr fontId="6" type="noConversion"/>
  </si>
  <si>
    <t>Viral Growth for Marketing</t>
  </si>
  <si>
    <t>Inputs</t>
  </si>
  <si>
    <t>Customers at start</t>
  </si>
  <si>
    <t>Value</t>
  </si>
  <si>
    <t>Customers at time t</t>
  </si>
  <si>
    <t>Time</t>
  </si>
  <si>
    <t>t</t>
  </si>
  <si>
    <t>Number of invites</t>
  </si>
  <si>
    <t>i</t>
  </si>
  <si>
    <t>Sent out by each "infected" customer</t>
  </si>
  <si>
    <t>Conversion rate</t>
  </si>
  <si>
    <t>i.e. % of invited customers that actually sign up</t>
  </si>
  <si>
    <t>Conv%</t>
  </si>
  <si>
    <t>i.e. the time that it takes after a customer has signed up, before they invite others</t>
  </si>
  <si>
    <t>Viral coefficient</t>
  </si>
  <si>
    <t>Example:</t>
  </si>
  <si>
    <t>Cycles</t>
  </si>
  <si>
    <t>i.e. the number of actual customers that sign up as a result of the invites being sent out = number of invites * conversion %</t>
  </si>
  <si>
    <t>(from above)</t>
  </si>
  <si>
    <t>Computed values</t>
  </si>
  <si>
    <t>Formula</t>
  </si>
  <si>
    <t>New custs added in this cycle</t>
  </si>
  <si>
    <t>New custs added in this cycle =  New custs added in the last cycle * viral-coef</t>
  </si>
  <si>
    <t>Customers at any particular cycle = Customers at end of the prior cycle + New custs added in this cycle</t>
  </si>
  <si>
    <t>Formula for a single cycle of invitations - where c represents cycles</t>
  </si>
  <si>
    <t>Understanding the impact of "Time to Infect" - tti</t>
  </si>
  <si>
    <t>If we look at any particular time period, the number of customers at the end of that time period will depend greatly on how many cycles occur in that time period</t>
  </si>
  <si>
    <t xml:space="preserve">For example, in a 100 day period, if the Time to Infect (tti) is 100 days, then there will only have been on cycle. However if tti is only 2 days, then 50 cycles will have occurred </t>
  </si>
  <si>
    <t>Building a formula to calculate the number of customers at any point in time needs to take into consideration the number of cycles that will have occurred at that point in time</t>
  </si>
  <si>
    <t>The number of cycles that will have occurred at time t is equal to t/tti</t>
  </si>
  <si>
    <t xml:space="preserve">Total Customers:  C(c) </t>
  </si>
  <si>
    <t>Custs(0)</t>
  </si>
  <si>
    <t>Custs(t)</t>
  </si>
  <si>
    <t xml:space="preserve">Custs(c) = Custs(c-1) + NewCusts(c) </t>
  </si>
  <si>
    <t xml:space="preserve"> </t>
  </si>
  <si>
    <t>This is the variable that we want to compute</t>
  </si>
  <si>
    <t>K</t>
  </si>
  <si>
    <t>NewCusts(c) = NewCusts(c-1) * K</t>
  </si>
  <si>
    <t>Viral Coefficient K</t>
  </si>
  <si>
    <t>NewCusts(c) = Custs(0) * K ^ c</t>
  </si>
  <si>
    <t>Custs(c) = Custs(0) * (K ^(c+1) - 1) / (K – 1)</t>
  </si>
  <si>
    <t>Looking at the effect of different Viral Loop Times</t>
  </si>
  <si>
    <t>Time t</t>
  </si>
  <si>
    <t>Viral Loop Time (lt)</t>
  </si>
  <si>
    <t>Viral Cycle number</t>
  </si>
  <si>
    <t>c</t>
  </si>
  <si>
    <t>Viral Cycle time</t>
  </si>
  <si>
    <t>ct</t>
  </si>
  <si>
    <t>Custs(t) = Custs(0) * (K ^ (t/ct + 1) - 1) / (K-1)</t>
  </si>
  <si>
    <t>http://www.forentrepreneurs.com/</t>
  </si>
  <si>
    <t>by David Skok, General Partner at Matrix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</si>
</sst>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2"/>
    <xf numFmtId="0" fontId="5" fillId="2" borderId="0" xfId="4" applyAlignment="1">
      <alignment horizontal="right"/>
    </xf>
    <xf numFmtId="0" fontId="4" fillId="0" borderId="0" xfId="0" applyFont="1"/>
    <xf numFmtId="0" fontId="5" fillId="4" borderId="0" xfId="6" applyAlignment="1">
      <alignment horizontal="right"/>
    </xf>
    <xf numFmtId="0" fontId="1" fillId="3" borderId="0" xfId="5" applyAlignment="1">
      <alignment horizontal="right"/>
    </xf>
    <xf numFmtId="0" fontId="0" fillId="0" borderId="3" xfId="0" applyBorder="1"/>
    <xf numFmtId="0" fontId="0" fillId="0" borderId="4" xfId="0" applyBorder="1"/>
    <xf numFmtId="9" fontId="0" fillId="0" borderId="4" xfId="0" applyNumberFormat="1" applyBorder="1"/>
    <xf numFmtId="0" fontId="3" fillId="0" borderId="2" xfId="3"/>
    <xf numFmtId="43" fontId="0" fillId="0" borderId="0" xfId="0" applyNumberFormat="1"/>
    <xf numFmtId="0" fontId="0" fillId="0" borderId="5" xfId="0" applyBorder="1"/>
    <xf numFmtId="0" fontId="0" fillId="0" borderId="0" xfId="0" applyBorder="1"/>
    <xf numFmtId="43" fontId="0" fillId="0" borderId="0" xfId="1" applyFont="1" applyBorder="1"/>
    <xf numFmtId="0" fontId="5" fillId="2" borderId="0" xfId="4"/>
    <xf numFmtId="0" fontId="0" fillId="3" borderId="0" xfId="5" applyFont="1" applyAlignment="1">
      <alignment horizontal="right"/>
    </xf>
    <xf numFmtId="0" fontId="5" fillId="4" borderId="0" xfId="6"/>
    <xf numFmtId="164" fontId="0" fillId="0" borderId="0" xfId="1" applyNumberFormat="1" applyFont="1"/>
    <xf numFmtId="164" fontId="7" fillId="0" borderId="0" xfId="1" applyNumberFormat="1" applyFont="1"/>
    <xf numFmtId="164" fontId="0" fillId="0" borderId="0" xfId="1" applyNumberFormat="1" applyFont="1"/>
    <xf numFmtId="0" fontId="0" fillId="0" borderId="0" xfId="0" applyAlignment="1">
      <alignment horizontal="right"/>
    </xf>
    <xf numFmtId="0" fontId="5" fillId="6" borderId="0" xfId="8" applyAlignment="1">
      <alignment horizontal="right"/>
    </xf>
    <xf numFmtId="0" fontId="5" fillId="6" borderId="0" xfId="8"/>
    <xf numFmtId="165" fontId="0" fillId="0" borderId="0" xfId="0" applyNumberFormat="1"/>
    <xf numFmtId="165" fontId="0" fillId="0" borderId="0" xfId="1" applyNumberFormat="1" applyFont="1" applyBorder="1"/>
    <xf numFmtId="0" fontId="8" fillId="5" borderId="0" xfId="7" applyFont="1" applyAlignment="1">
      <alignment horizontal="center"/>
    </xf>
    <xf numFmtId="0" fontId="9" fillId="0" borderId="0" xfId="9" applyBorder="1"/>
    <xf numFmtId="0" fontId="10" fillId="0" borderId="0" xfId="0" applyFont="1" applyBorder="1"/>
  </cellXfs>
  <cellStyles count="10">
    <cellStyle name="40% - Accent1" xfId="5" builtinId="31"/>
    <cellStyle name="60% - Accent1" xfId="7" builtinId="32"/>
    <cellStyle name="Accent1" xfId="4" builtinId="29"/>
    <cellStyle name="Accent3" xfId="6" builtinId="37"/>
    <cellStyle name="Accent5" xfId="8" builtinId="45"/>
    <cellStyle name="Comma" xfId="1" builtinId="3"/>
    <cellStyle name="Heading 1" xfId="2" builtinId="16"/>
    <cellStyle name="Heading 2" xfId="3" builtinId="17"/>
    <cellStyle name="Hyperlink" xfId="9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44</xdr:row>
      <xdr:rowOff>27462</xdr:rowOff>
    </xdr:from>
    <xdr:ext cx="2447925" cy="6107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086475" y="8714262"/>
              <a:ext cx="2447925" cy="610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</a:rPr>
                      <m:t>𝐶𝑢𝑠𝑡𝑠</m:t>
                    </m:r>
                    <m:d>
                      <m:dPr>
                        <m:ctrlPr>
                          <a:rPr lang="en-US" sz="1100" i="1">
                            <a:latin typeface="Cambria Math" charset="0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𝑡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=</m:t>
                    </m:r>
                    <m:r>
                      <a:rPr lang="en-US" sz="1100" i="1">
                        <a:latin typeface="Cambria Math"/>
                      </a:rPr>
                      <m:t>𝐶𝑢𝑠𝑡𝑠</m:t>
                    </m:r>
                    <m:d>
                      <m:dPr>
                        <m:ctrlPr>
                          <a:rPr lang="en-US" sz="1100" i="1">
                            <a:latin typeface="Cambria Math" charset="0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0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i="1">
                            <a:latin typeface="Cambria Math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i="1">
                                <a:latin typeface="Cambria Math" charset="0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latin typeface="Cambria Math"/>
                              </a:rPr>
                              <m:t>𝐾</m:t>
                            </m:r>
                          </m:e>
                          <m:sup>
                            <m:d>
                              <m:dPr>
                                <m:ctrlPr>
                                  <a:rPr lang="en-US" i="1">
                                    <a:latin typeface="Cambria Math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type m:val="skw"/>
                                    <m:ctrlPr>
                                      <a:rPr lang="en-US" i="1">
                                        <a:latin typeface="Cambria Math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i="1">
                                        <a:latin typeface="Cambria Math"/>
                                      </a:rPr>
                                      <m:t>𝑡</m:t>
                                    </m:r>
                                  </m:num>
                                  <m:den>
                                    <m:r>
                                      <a:rPr lang="en-US" i="1">
                                        <a:latin typeface="Cambria Math"/>
                                      </a:rPr>
                                      <m:t>𝑐𝑡</m:t>
                                    </m:r>
                                  </m:den>
                                </m:f>
                                <m:r>
                                  <a:rPr lang="en-US" i="1">
                                    <a:latin typeface="Cambria Math"/>
                                  </a:rPr>
                                  <m:t>+1</m:t>
                                </m:r>
                              </m:e>
                            </m:d>
                          </m:sup>
                        </m:sSup>
                        <m:r>
                          <a:rPr lang="en-US" i="1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a:rPr lang="en-US" i="1">
                            <a:latin typeface="Cambria Math"/>
                          </a:rPr>
                          <m:t>𝐾</m:t>
                        </m:r>
                        <m:r>
                          <a:rPr lang="en-US" i="1">
                            <a:latin typeface="Cambria Math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086475" y="8714262"/>
              <a:ext cx="2447925" cy="610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</a:rPr>
                <a:t>𝐶𝑢𝑠𝑡𝑠(𝑡)=𝐶𝑢𝑠𝑡𝑠(0)∗(𝐾^((</a:t>
              </a:r>
              <a:r>
                <a:rPr lang="en-US" i="0">
                  <a:latin typeface="Cambria Math"/>
                </a:rPr>
                <a:t>𝑡⁄𝑐𝑡+1) </a:t>
              </a:r>
              <a:r>
                <a:rPr lang="en-US" sz="1100" i="0">
                  <a:latin typeface="Cambria Math"/>
                </a:rPr>
                <a:t>)</a:t>
              </a:r>
              <a:r>
                <a:rPr lang="en-US" i="0">
                  <a:latin typeface="Cambria Math"/>
                </a:rPr>
                <a:t>−1</a:t>
              </a:r>
              <a:r>
                <a:rPr lang="en-US" sz="1100" i="0">
                  <a:latin typeface="Cambria Math"/>
                </a:rPr>
                <a:t>)/(</a:t>
              </a:r>
              <a:r>
                <a:rPr lang="en-US" i="0">
                  <a:latin typeface="Cambria Math"/>
                </a:rPr>
                <a:t>𝐾−1</a:t>
              </a:r>
              <a:r>
                <a:rPr lang="en-US" sz="110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49</xdr:row>
      <xdr:rowOff>0</xdr:rowOff>
    </xdr:from>
    <xdr:ext cx="2447925" cy="6107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229350" y="9639300"/>
              <a:ext cx="2447925" cy="610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</a:rPr>
                      <m:t>𝐶𝑢𝑠𝑡𝑠</m:t>
                    </m:r>
                    <m:d>
                      <m:dPr>
                        <m:ctrlPr>
                          <a:rPr lang="en-US" sz="1100" i="1">
                            <a:latin typeface="Cambria Math" charset="0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𝑐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=</m:t>
                    </m:r>
                    <m:r>
                      <a:rPr lang="en-US" sz="1100" i="1">
                        <a:latin typeface="Cambria Math"/>
                      </a:rPr>
                      <m:t>𝐶𝑢𝑠𝑡𝑠</m:t>
                    </m:r>
                    <m:d>
                      <m:dPr>
                        <m:ctrlPr>
                          <a:rPr lang="en-US" sz="1100" i="1">
                            <a:latin typeface="Cambria Math" charset="0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0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i="1">
                            <a:latin typeface="Cambria Math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i="1">
                                <a:latin typeface="Cambria Math" charset="0"/>
                              </a:rPr>
                            </m:ctrlPr>
                          </m:sSupPr>
                          <m:e>
                            <m:r>
                              <a:rPr lang="en-US" sz="1100" i="1">
                                <a:latin typeface="Cambria Math"/>
                              </a:rPr>
                              <m:t>𝐾</m:t>
                            </m:r>
                          </m:e>
                          <m:sup>
                            <m:d>
                              <m:dPr>
                                <m:ctrlPr>
                                  <a:rPr lang="en-US" i="1">
                                    <a:latin typeface="Cambria Math" charset="0"/>
                                  </a:rPr>
                                </m:ctrlPr>
                              </m:dPr>
                              <m:e>
                                <m:r>
                                  <a:rPr lang="en-US" i="1">
                                    <a:latin typeface="Cambria Math"/>
                                  </a:rPr>
                                  <m:t>𝑐</m:t>
                                </m:r>
                                <m:r>
                                  <a:rPr lang="en-US" i="1">
                                    <a:latin typeface="Cambria Math"/>
                                  </a:rPr>
                                  <m:t>+1</m:t>
                                </m:r>
                              </m:e>
                            </m:d>
                          </m:sup>
                        </m:sSup>
                        <m:r>
                          <a:rPr lang="en-US" i="1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a:rPr lang="en-US" i="1">
                            <a:latin typeface="Cambria Math"/>
                          </a:rPr>
                          <m:t>𝐾</m:t>
                        </m:r>
                        <m:r>
                          <a:rPr lang="en-US" i="1">
                            <a:latin typeface="Cambria Math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229350" y="9639300"/>
              <a:ext cx="2447925" cy="610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</a:rPr>
                <a:t>𝐶𝑢𝑠𝑡𝑠(𝑐)=𝐶𝑢𝑠𝑡𝑠(0)∗(𝐾^((</a:t>
              </a:r>
              <a:r>
                <a:rPr lang="en-US" i="0">
                  <a:latin typeface="Cambria Math"/>
                </a:rPr>
                <a:t>𝑐+1) </a:t>
              </a:r>
              <a:r>
                <a:rPr lang="en-US" sz="1100" i="0">
                  <a:latin typeface="Cambria Math"/>
                </a:rPr>
                <a:t>)</a:t>
              </a:r>
              <a:r>
                <a:rPr lang="en-US" i="0">
                  <a:latin typeface="Cambria Math"/>
                </a:rPr>
                <a:t>−1</a:t>
              </a:r>
              <a:r>
                <a:rPr lang="en-US" sz="1100" i="0">
                  <a:latin typeface="Cambria Math"/>
                </a:rPr>
                <a:t>)/(</a:t>
              </a:r>
              <a:r>
                <a:rPr lang="en-US" i="0">
                  <a:latin typeface="Cambria Math"/>
                </a:rPr>
                <a:t>𝐾−1</a:t>
              </a:r>
              <a:r>
                <a:rPr lang="en-US" sz="110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orentrepreneurs.com/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B4" sqref="B4"/>
    </sheetView>
  </sheetViews>
  <sheetFormatPr baseColWidth="10" defaultColWidth="8.83203125" defaultRowHeight="15" x14ac:dyDescent="0.2"/>
  <cols>
    <col min="1" max="1" width="29" customWidth="1"/>
    <col min="2" max="2" width="7.83203125" customWidth="1"/>
    <col min="3" max="7" width="5.5" customWidth="1"/>
    <col min="8" max="8" width="6.5" customWidth="1"/>
    <col min="9" max="14" width="8.5" customWidth="1"/>
    <col min="15" max="15" width="10" customWidth="1"/>
  </cols>
  <sheetData>
    <row r="1" spans="1:6" ht="21" thickBot="1" x14ac:dyDescent="0.3">
      <c r="A1" s="1" t="s">
        <v>3</v>
      </c>
      <c r="B1" s="1"/>
      <c r="C1" s="1"/>
      <c r="D1" s="1"/>
      <c r="E1" s="1"/>
    </row>
    <row r="3" spans="1:6" x14ac:dyDescent="0.2">
      <c r="A3" s="26" t="s">
        <v>52</v>
      </c>
      <c r="B3" s="27" t="s">
        <v>53</v>
      </c>
      <c r="C3" s="27"/>
    </row>
    <row r="5" spans="1:6" ht="18" thickBot="1" x14ac:dyDescent="0.25">
      <c r="A5" s="9" t="s">
        <v>4</v>
      </c>
      <c r="C5" s="2" t="s">
        <v>6</v>
      </c>
    </row>
    <row r="6" spans="1:6" ht="16" hidden="1" thickTop="1" x14ac:dyDescent="0.2">
      <c r="A6" t="s">
        <v>8</v>
      </c>
      <c r="B6" s="5" t="s">
        <v>9</v>
      </c>
      <c r="C6" s="6"/>
    </row>
    <row r="7" spans="1:6" hidden="1" x14ac:dyDescent="0.2">
      <c r="A7" t="s">
        <v>47</v>
      </c>
      <c r="B7" s="15" t="s">
        <v>48</v>
      </c>
      <c r="C7" s="7"/>
    </row>
    <row r="8" spans="1:6" ht="16" thickTop="1" x14ac:dyDescent="0.2">
      <c r="A8" t="s">
        <v>5</v>
      </c>
      <c r="B8" s="15" t="s">
        <v>34</v>
      </c>
      <c r="C8" s="7">
        <v>10</v>
      </c>
    </row>
    <row r="9" spans="1:6" x14ac:dyDescent="0.2">
      <c r="A9" t="s">
        <v>7</v>
      </c>
      <c r="B9" s="15" t="s">
        <v>35</v>
      </c>
      <c r="C9" s="7"/>
      <c r="D9" t="s">
        <v>38</v>
      </c>
    </row>
    <row r="10" spans="1:6" x14ac:dyDescent="0.2">
      <c r="A10" t="s">
        <v>10</v>
      </c>
      <c r="B10" s="5" t="s">
        <v>11</v>
      </c>
      <c r="C10" s="7">
        <v>10</v>
      </c>
      <c r="D10" t="s">
        <v>12</v>
      </c>
    </row>
    <row r="11" spans="1:6" x14ac:dyDescent="0.2">
      <c r="A11" t="s">
        <v>13</v>
      </c>
      <c r="B11" s="5" t="s">
        <v>15</v>
      </c>
      <c r="C11" s="8">
        <v>0.2</v>
      </c>
      <c r="D11" t="s">
        <v>14</v>
      </c>
    </row>
    <row r="12" spans="1:6" hidden="1" x14ac:dyDescent="0.2">
      <c r="A12" t="s">
        <v>49</v>
      </c>
      <c r="B12" s="15" t="s">
        <v>50</v>
      </c>
      <c r="C12" s="11"/>
      <c r="D12" t="s">
        <v>16</v>
      </c>
    </row>
    <row r="13" spans="1:6" x14ac:dyDescent="0.2">
      <c r="C13" s="12"/>
    </row>
    <row r="14" spans="1:6" ht="18" thickBot="1" x14ac:dyDescent="0.25">
      <c r="A14" s="9" t="s">
        <v>22</v>
      </c>
      <c r="B14" s="3"/>
      <c r="C14" s="12"/>
      <c r="D14" s="14" t="s">
        <v>23</v>
      </c>
      <c r="E14" s="14"/>
    </row>
    <row r="15" spans="1:6" ht="16" thickTop="1" x14ac:dyDescent="0.2">
      <c r="A15" t="s">
        <v>17</v>
      </c>
      <c r="B15" s="15" t="s">
        <v>39</v>
      </c>
      <c r="C15" s="24">
        <f>C10*C11</f>
        <v>2</v>
      </c>
      <c r="D15" s="4" t="str">
        <f>" i * Conv%"</f>
        <v xml:space="preserve"> i * Conv%</v>
      </c>
      <c r="E15" s="4"/>
      <c r="F15" t="s">
        <v>20</v>
      </c>
    </row>
    <row r="18" spans="1:14" ht="18" thickBot="1" x14ac:dyDescent="0.25">
      <c r="A18" s="9" t="s">
        <v>27</v>
      </c>
      <c r="B18" s="9"/>
      <c r="C18" s="9"/>
      <c r="D18" s="9"/>
      <c r="E18" s="9"/>
    </row>
    <row r="19" spans="1:14" x14ac:dyDescent="0.2">
      <c r="A19" t="s">
        <v>25</v>
      </c>
    </row>
    <row r="20" spans="1:14" x14ac:dyDescent="0.2">
      <c r="B20" s="16" t="s">
        <v>40</v>
      </c>
      <c r="C20" s="16"/>
      <c r="D20" s="16"/>
      <c r="E20" s="16"/>
      <c r="F20" s="16"/>
    </row>
    <row r="22" spans="1:14" x14ac:dyDescent="0.2">
      <c r="A22" t="s">
        <v>26</v>
      </c>
    </row>
    <row r="23" spans="1:14" x14ac:dyDescent="0.2">
      <c r="B23" t="s">
        <v>36</v>
      </c>
    </row>
    <row r="26" spans="1:14" ht="18" thickBot="1" x14ac:dyDescent="0.25">
      <c r="A26" s="9" t="s">
        <v>18</v>
      </c>
    </row>
    <row r="27" spans="1:14" x14ac:dyDescent="0.2">
      <c r="A27" t="s">
        <v>41</v>
      </c>
      <c r="B27" s="23">
        <f>C15</f>
        <v>2</v>
      </c>
    </row>
    <row r="28" spans="1:14" x14ac:dyDescent="0.2">
      <c r="A28" s="14" t="s">
        <v>19</v>
      </c>
      <c r="B28" s="14">
        <v>0</v>
      </c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4">
        <v>6</v>
      </c>
      <c r="I28" s="14">
        <v>7</v>
      </c>
      <c r="J28" s="14">
        <v>8</v>
      </c>
      <c r="K28" s="14">
        <v>9</v>
      </c>
      <c r="L28" s="14">
        <v>10</v>
      </c>
      <c r="M28" s="14">
        <v>11</v>
      </c>
      <c r="N28" s="14">
        <v>12</v>
      </c>
    </row>
    <row r="29" spans="1:14" s="17" customFormat="1" hidden="1" x14ac:dyDescent="0.2">
      <c r="A29" s="18" t="s">
        <v>0</v>
      </c>
    </row>
    <row r="30" spans="1:14" s="17" customFormat="1" hidden="1" x14ac:dyDescent="0.2">
      <c r="A30" s="17" t="s">
        <v>24</v>
      </c>
      <c r="C30" s="17">
        <f>B31*$B$27</f>
        <v>20</v>
      </c>
      <c r="D30" s="17">
        <f t="shared" ref="D30:N30" si="0">C30*$B$27</f>
        <v>40</v>
      </c>
      <c r="E30" s="17">
        <f t="shared" si="0"/>
        <v>80</v>
      </c>
      <c r="F30" s="17">
        <f t="shared" si="0"/>
        <v>160</v>
      </c>
      <c r="G30" s="17">
        <f t="shared" si="0"/>
        <v>320</v>
      </c>
      <c r="H30" s="17">
        <f t="shared" si="0"/>
        <v>640</v>
      </c>
      <c r="I30" s="17">
        <f t="shared" si="0"/>
        <v>1280</v>
      </c>
      <c r="J30" s="17">
        <f t="shared" si="0"/>
        <v>2560</v>
      </c>
      <c r="K30" s="17">
        <f t="shared" si="0"/>
        <v>5120</v>
      </c>
      <c r="L30" s="17">
        <f t="shared" si="0"/>
        <v>10240</v>
      </c>
      <c r="M30" s="17">
        <f t="shared" si="0"/>
        <v>20480</v>
      </c>
      <c r="N30" s="17">
        <f t="shared" si="0"/>
        <v>40960</v>
      </c>
    </row>
    <row r="31" spans="1:14" s="17" customFormat="1" hidden="1" x14ac:dyDescent="0.2">
      <c r="A31" s="17" t="s">
        <v>33</v>
      </c>
      <c r="B31" s="17">
        <f>C8</f>
        <v>10</v>
      </c>
      <c r="C31" s="17">
        <f>B31+C30</f>
        <v>30</v>
      </c>
      <c r="D31" s="17">
        <f t="shared" ref="D31:N31" si="1">C31+D30</f>
        <v>70</v>
      </c>
      <c r="E31" s="17">
        <f t="shared" si="1"/>
        <v>150</v>
      </c>
      <c r="F31" s="17">
        <f t="shared" si="1"/>
        <v>310</v>
      </c>
      <c r="G31" s="17">
        <f t="shared" si="1"/>
        <v>630</v>
      </c>
      <c r="H31" s="17">
        <f t="shared" si="1"/>
        <v>1270</v>
      </c>
      <c r="I31" s="17">
        <f t="shared" si="1"/>
        <v>2550</v>
      </c>
      <c r="J31" s="17">
        <f t="shared" si="1"/>
        <v>5110</v>
      </c>
      <c r="K31" s="17">
        <f t="shared" si="1"/>
        <v>10230</v>
      </c>
      <c r="L31" s="17">
        <f t="shared" si="1"/>
        <v>20470</v>
      </c>
      <c r="M31" s="17">
        <f t="shared" si="1"/>
        <v>40950</v>
      </c>
      <c r="N31" s="17">
        <f t="shared" si="1"/>
        <v>81910</v>
      </c>
    </row>
    <row r="32" spans="1:14" s="17" customFormat="1" hidden="1" x14ac:dyDescent="0.2"/>
    <row r="33" spans="1:14" hidden="1" x14ac:dyDescent="0.2">
      <c r="A33" s="18" t="s">
        <v>1</v>
      </c>
    </row>
    <row r="34" spans="1:14" x14ac:dyDescent="0.2">
      <c r="A34" s="17" t="s">
        <v>2</v>
      </c>
      <c r="B34" s="19"/>
      <c r="C34" s="19">
        <f>$B$35*$B$27^C28</f>
        <v>20</v>
      </c>
      <c r="D34" s="19">
        <f t="shared" ref="D34:N34" si="2">$B$35*$B$27^D28</f>
        <v>40</v>
      </c>
      <c r="E34" s="19">
        <f t="shared" si="2"/>
        <v>80</v>
      </c>
      <c r="F34" s="19">
        <f t="shared" si="2"/>
        <v>160</v>
      </c>
      <c r="G34" s="19">
        <f t="shared" si="2"/>
        <v>320</v>
      </c>
      <c r="H34" s="19">
        <f t="shared" si="2"/>
        <v>640</v>
      </c>
      <c r="I34" s="19">
        <f t="shared" si="2"/>
        <v>1280</v>
      </c>
      <c r="J34" s="19">
        <f t="shared" si="2"/>
        <v>2560</v>
      </c>
      <c r="K34" s="19">
        <f t="shared" si="2"/>
        <v>5120</v>
      </c>
      <c r="L34" s="19">
        <f t="shared" si="2"/>
        <v>10240</v>
      </c>
      <c r="M34" s="19">
        <f t="shared" si="2"/>
        <v>20480</v>
      </c>
      <c r="N34" s="19">
        <f t="shared" si="2"/>
        <v>40960</v>
      </c>
    </row>
    <row r="35" spans="1:14" x14ac:dyDescent="0.2">
      <c r="A35" s="17" t="s">
        <v>33</v>
      </c>
      <c r="B35" s="19">
        <f>C8</f>
        <v>10</v>
      </c>
      <c r="C35" s="19">
        <f t="shared" ref="C35:N35" si="3">$B$31*($B$27^(C28+1)-1)/($B$27-1)</f>
        <v>30</v>
      </c>
      <c r="D35" s="19">
        <f t="shared" si="3"/>
        <v>70</v>
      </c>
      <c r="E35" s="19">
        <f t="shared" si="3"/>
        <v>150</v>
      </c>
      <c r="F35" s="19">
        <f t="shared" si="3"/>
        <v>310</v>
      </c>
      <c r="G35" s="19">
        <f t="shared" si="3"/>
        <v>630</v>
      </c>
      <c r="H35" s="19">
        <f t="shared" si="3"/>
        <v>1270</v>
      </c>
      <c r="I35" s="19">
        <f t="shared" si="3"/>
        <v>2550</v>
      </c>
      <c r="J35" s="19">
        <f t="shared" si="3"/>
        <v>5110</v>
      </c>
      <c r="K35" s="19">
        <f t="shared" si="3"/>
        <v>10230</v>
      </c>
      <c r="L35" s="19">
        <f t="shared" si="3"/>
        <v>20470</v>
      </c>
      <c r="M35" s="19">
        <f t="shared" si="3"/>
        <v>40950</v>
      </c>
      <c r="N35" s="19">
        <f t="shared" si="3"/>
        <v>81910</v>
      </c>
    </row>
  </sheetData>
  <phoneticPr fontId="6" type="noConversion"/>
  <hyperlinks>
    <hyperlink ref="A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J23" sqref="J23"/>
    </sheetView>
  </sheetViews>
  <sheetFormatPr baseColWidth="10" defaultColWidth="8.83203125" defaultRowHeight="15" x14ac:dyDescent="0.2"/>
  <cols>
    <col min="1" max="1" width="18.1640625" customWidth="1"/>
    <col min="2" max="2" width="8.1640625" customWidth="1"/>
    <col min="3" max="4" width="8.33203125" customWidth="1"/>
    <col min="5" max="5" width="11.33203125" customWidth="1"/>
    <col min="6" max="6" width="14" customWidth="1"/>
    <col min="7" max="9" width="25.1640625" customWidth="1"/>
    <col min="10" max="10" width="27.83203125" customWidth="1"/>
    <col min="11" max="11" width="32.6640625" customWidth="1"/>
    <col min="12" max="15" width="14" customWidth="1"/>
  </cols>
  <sheetData>
    <row r="1" spans="1:6" ht="21" thickBot="1" x14ac:dyDescent="0.3">
      <c r="A1" s="1" t="s">
        <v>3</v>
      </c>
      <c r="B1" s="1"/>
      <c r="C1" s="1"/>
      <c r="D1" s="1"/>
      <c r="E1" s="1"/>
    </row>
    <row r="5" spans="1:6" ht="18" thickBot="1" x14ac:dyDescent="0.25">
      <c r="A5" s="9" t="s">
        <v>4</v>
      </c>
      <c r="C5" s="2" t="s">
        <v>6</v>
      </c>
    </row>
    <row r="6" spans="1:6" ht="16" thickTop="1" x14ac:dyDescent="0.2">
      <c r="A6" t="s">
        <v>8</v>
      </c>
      <c r="B6" s="5" t="s">
        <v>9</v>
      </c>
      <c r="C6" s="6"/>
    </row>
    <row r="7" spans="1:6" x14ac:dyDescent="0.2">
      <c r="A7" t="s">
        <v>47</v>
      </c>
      <c r="B7" s="15" t="s">
        <v>48</v>
      </c>
      <c r="C7" s="7"/>
    </row>
    <row r="8" spans="1:6" x14ac:dyDescent="0.2">
      <c r="A8" t="s">
        <v>5</v>
      </c>
      <c r="B8" s="15" t="s">
        <v>34</v>
      </c>
      <c r="C8" s="7">
        <v>10</v>
      </c>
    </row>
    <row r="9" spans="1:6" x14ac:dyDescent="0.2">
      <c r="A9" t="s">
        <v>7</v>
      </c>
      <c r="B9" s="15" t="s">
        <v>35</v>
      </c>
      <c r="C9" s="7"/>
      <c r="D9" t="s">
        <v>38</v>
      </c>
    </row>
    <row r="10" spans="1:6" x14ac:dyDescent="0.2">
      <c r="A10" t="s">
        <v>10</v>
      </c>
      <c r="B10" s="5" t="s">
        <v>11</v>
      </c>
      <c r="C10" s="7">
        <v>10</v>
      </c>
      <c r="D10" t="s">
        <v>12</v>
      </c>
    </row>
    <row r="11" spans="1:6" x14ac:dyDescent="0.2">
      <c r="A11" t="s">
        <v>13</v>
      </c>
      <c r="B11" s="5" t="s">
        <v>15</v>
      </c>
      <c r="C11" s="8">
        <v>0.2</v>
      </c>
      <c r="D11" t="s">
        <v>14</v>
      </c>
    </row>
    <row r="12" spans="1:6" x14ac:dyDescent="0.2">
      <c r="A12" t="s">
        <v>49</v>
      </c>
      <c r="B12" s="15" t="s">
        <v>50</v>
      </c>
      <c r="C12" s="11"/>
      <c r="D12" t="s">
        <v>16</v>
      </c>
    </row>
    <row r="13" spans="1:6" x14ac:dyDescent="0.2">
      <c r="C13" s="12"/>
    </row>
    <row r="14" spans="1:6" ht="18" thickBot="1" x14ac:dyDescent="0.25">
      <c r="A14" s="9" t="s">
        <v>22</v>
      </c>
      <c r="B14" s="3"/>
      <c r="C14" s="12"/>
      <c r="D14" s="14" t="s">
        <v>23</v>
      </c>
      <c r="E14" s="14"/>
    </row>
    <row r="15" spans="1:6" ht="16" thickTop="1" x14ac:dyDescent="0.2">
      <c r="A15" t="s">
        <v>17</v>
      </c>
      <c r="B15" s="15" t="s">
        <v>39</v>
      </c>
      <c r="C15" s="13">
        <f>C10*C11</f>
        <v>2</v>
      </c>
      <c r="D15" s="4" t="str">
        <f>" i * Conv%"</f>
        <v xml:space="preserve"> i * Conv%</v>
      </c>
      <c r="E15" s="4"/>
      <c r="F15" t="s">
        <v>20</v>
      </c>
    </row>
    <row r="18" spans="1:14" ht="18" thickBot="1" x14ac:dyDescent="0.25">
      <c r="A18" s="9" t="s">
        <v>27</v>
      </c>
      <c r="B18" s="9"/>
      <c r="C18" s="9"/>
      <c r="D18" s="9"/>
      <c r="E18" s="9"/>
    </row>
    <row r="19" spans="1:14" ht="16" thickTop="1" x14ac:dyDescent="0.2">
      <c r="A19" t="s">
        <v>25</v>
      </c>
    </row>
    <row r="20" spans="1:14" x14ac:dyDescent="0.2">
      <c r="B20" s="16" t="s">
        <v>40</v>
      </c>
      <c r="C20" s="16"/>
      <c r="D20" s="16"/>
      <c r="E20" s="16"/>
      <c r="F20" s="16"/>
    </row>
    <row r="22" spans="1:14" x14ac:dyDescent="0.2">
      <c r="A22" t="s">
        <v>26</v>
      </c>
    </row>
    <row r="23" spans="1:14" x14ac:dyDescent="0.2">
      <c r="B23" t="s">
        <v>36</v>
      </c>
    </row>
    <row r="26" spans="1:14" ht="18" thickBot="1" x14ac:dyDescent="0.25">
      <c r="A26" s="9" t="s">
        <v>18</v>
      </c>
    </row>
    <row r="27" spans="1:14" ht="16" thickTop="1" x14ac:dyDescent="0.2">
      <c r="A27" t="s">
        <v>41</v>
      </c>
      <c r="B27" s="10">
        <f>C15</f>
        <v>2</v>
      </c>
      <c r="C27" t="s">
        <v>21</v>
      </c>
    </row>
    <row r="28" spans="1:14" x14ac:dyDescent="0.2">
      <c r="A28" s="14" t="s">
        <v>19</v>
      </c>
      <c r="B28" s="14">
        <v>0</v>
      </c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4">
        <v>6</v>
      </c>
      <c r="I28" s="14">
        <v>7</v>
      </c>
      <c r="J28" s="14">
        <v>8</v>
      </c>
      <c r="K28" s="14">
        <v>9</v>
      </c>
      <c r="L28" s="14">
        <v>10</v>
      </c>
      <c r="M28" s="14">
        <v>11</v>
      </c>
      <c r="N28" s="14">
        <v>12</v>
      </c>
    </row>
    <row r="29" spans="1:14" s="19" customFormat="1" x14ac:dyDescent="0.2">
      <c r="A29" s="18" t="s">
        <v>0</v>
      </c>
    </row>
    <row r="30" spans="1:14" s="19" customFormat="1" x14ac:dyDescent="0.2">
      <c r="A30" s="19" t="s">
        <v>24</v>
      </c>
      <c r="C30" s="19">
        <f>B31*$B$27</f>
        <v>20</v>
      </c>
      <c r="D30" s="19">
        <f>C30*$B$27</f>
        <v>40</v>
      </c>
      <c r="E30" s="19">
        <f t="shared" ref="E30:N30" si="0">D30*$B$27</f>
        <v>80</v>
      </c>
      <c r="F30" s="19">
        <f t="shared" si="0"/>
        <v>160</v>
      </c>
      <c r="G30" s="19">
        <f t="shared" si="0"/>
        <v>320</v>
      </c>
      <c r="H30" s="19">
        <f t="shared" si="0"/>
        <v>640</v>
      </c>
      <c r="I30" s="19">
        <f t="shared" si="0"/>
        <v>1280</v>
      </c>
      <c r="J30" s="19">
        <f t="shared" si="0"/>
        <v>2560</v>
      </c>
      <c r="K30" s="19">
        <f t="shared" si="0"/>
        <v>5120</v>
      </c>
      <c r="L30" s="19">
        <f t="shared" si="0"/>
        <v>10240</v>
      </c>
      <c r="M30" s="19">
        <f t="shared" si="0"/>
        <v>20480</v>
      </c>
      <c r="N30" s="19">
        <f t="shared" si="0"/>
        <v>40960</v>
      </c>
    </row>
    <row r="31" spans="1:14" s="19" customFormat="1" x14ac:dyDescent="0.2">
      <c r="A31" s="19" t="s">
        <v>33</v>
      </c>
      <c r="B31" s="19">
        <f>C8</f>
        <v>10</v>
      </c>
      <c r="C31" s="19">
        <f>B31+C30</f>
        <v>30</v>
      </c>
      <c r="D31" s="19">
        <f t="shared" ref="D31:N31" si="1">C31+D30</f>
        <v>70</v>
      </c>
      <c r="E31" s="19">
        <f t="shared" si="1"/>
        <v>150</v>
      </c>
      <c r="F31" s="19">
        <f t="shared" si="1"/>
        <v>310</v>
      </c>
      <c r="G31" s="19">
        <f t="shared" si="1"/>
        <v>630</v>
      </c>
      <c r="H31" s="19">
        <f t="shared" si="1"/>
        <v>1270</v>
      </c>
      <c r="I31" s="19">
        <f t="shared" si="1"/>
        <v>2550</v>
      </c>
      <c r="J31" s="19">
        <f t="shared" si="1"/>
        <v>5110</v>
      </c>
      <c r="K31" s="19">
        <f t="shared" si="1"/>
        <v>10230</v>
      </c>
      <c r="L31" s="19">
        <f t="shared" si="1"/>
        <v>20470</v>
      </c>
      <c r="M31" s="19">
        <f t="shared" si="1"/>
        <v>40950</v>
      </c>
      <c r="N31" s="19">
        <f t="shared" si="1"/>
        <v>81910</v>
      </c>
    </row>
    <row r="32" spans="1:14" s="19" customFormat="1" x14ac:dyDescent="0.2"/>
    <row r="33" spans="1:14" x14ac:dyDescent="0.2">
      <c r="A33" s="18" t="s">
        <v>1</v>
      </c>
    </row>
    <row r="34" spans="1:14" x14ac:dyDescent="0.2">
      <c r="A34" s="19" t="s">
        <v>2</v>
      </c>
      <c r="B34" s="19"/>
      <c r="C34" s="19">
        <f>$B$35*$B$27^C28</f>
        <v>20</v>
      </c>
      <c r="D34" s="19">
        <f>$B$35*$B$27^D28</f>
        <v>40</v>
      </c>
      <c r="E34" s="19">
        <f>$B$35*$B$27^E28</f>
        <v>80</v>
      </c>
      <c r="F34" s="19">
        <f t="shared" ref="F34:N34" si="2">$B$35*$B$27^F28</f>
        <v>160</v>
      </c>
      <c r="G34" s="19">
        <f t="shared" si="2"/>
        <v>320</v>
      </c>
      <c r="H34" s="19">
        <f t="shared" si="2"/>
        <v>640</v>
      </c>
      <c r="I34" s="19">
        <f t="shared" si="2"/>
        <v>1280</v>
      </c>
      <c r="J34" s="19">
        <f t="shared" si="2"/>
        <v>2560</v>
      </c>
      <c r="K34" s="19">
        <f t="shared" si="2"/>
        <v>5120</v>
      </c>
      <c r="L34" s="19">
        <f t="shared" si="2"/>
        <v>10240</v>
      </c>
      <c r="M34" s="19">
        <f t="shared" si="2"/>
        <v>20480</v>
      </c>
      <c r="N34" s="19">
        <f t="shared" si="2"/>
        <v>40960</v>
      </c>
    </row>
    <row r="35" spans="1:14" x14ac:dyDescent="0.2">
      <c r="A35" s="19" t="s">
        <v>33</v>
      </c>
      <c r="B35" s="19">
        <f>C8</f>
        <v>10</v>
      </c>
      <c r="C35" s="19">
        <f t="shared" ref="C35:N35" si="3">$B$31*($B$27^(C28+1)-1)/($B$27-1)</f>
        <v>30</v>
      </c>
      <c r="D35" s="19">
        <f t="shared" si="3"/>
        <v>70</v>
      </c>
      <c r="E35" s="19">
        <f t="shared" si="3"/>
        <v>150</v>
      </c>
      <c r="F35" s="19">
        <f t="shared" si="3"/>
        <v>310</v>
      </c>
      <c r="G35" s="19">
        <f t="shared" si="3"/>
        <v>630</v>
      </c>
      <c r="H35" s="19">
        <f t="shared" si="3"/>
        <v>1270</v>
      </c>
      <c r="I35" s="19">
        <f t="shared" si="3"/>
        <v>2550</v>
      </c>
      <c r="J35" s="19">
        <f t="shared" si="3"/>
        <v>5110</v>
      </c>
      <c r="K35" s="19">
        <f t="shared" si="3"/>
        <v>10230</v>
      </c>
      <c r="L35" s="19">
        <f t="shared" si="3"/>
        <v>20470</v>
      </c>
      <c r="M35" s="19">
        <f t="shared" si="3"/>
        <v>40950</v>
      </c>
      <c r="N35" s="19">
        <f t="shared" si="3"/>
        <v>81910</v>
      </c>
    </row>
    <row r="37" spans="1:14" ht="21" thickBot="1" x14ac:dyDescent="0.3">
      <c r="A37" s="1" t="s">
        <v>28</v>
      </c>
      <c r="B37" s="1"/>
      <c r="C37" s="1"/>
      <c r="D37" s="1"/>
      <c r="E37" s="1"/>
    </row>
    <row r="39" spans="1:14" x14ac:dyDescent="0.2">
      <c r="A39" t="s">
        <v>29</v>
      </c>
    </row>
    <row r="40" spans="1:14" x14ac:dyDescent="0.2">
      <c r="A40" t="s">
        <v>30</v>
      </c>
    </row>
    <row r="42" spans="1:14" x14ac:dyDescent="0.2">
      <c r="A42" t="s">
        <v>31</v>
      </c>
    </row>
    <row r="43" spans="1:14" x14ac:dyDescent="0.2">
      <c r="A43" t="s">
        <v>32</v>
      </c>
    </row>
    <row r="46" spans="1:14" x14ac:dyDescent="0.2">
      <c r="A46" t="s">
        <v>37</v>
      </c>
    </row>
    <row r="49" spans="1:15" x14ac:dyDescent="0.2">
      <c r="B49" t="s">
        <v>43</v>
      </c>
    </row>
    <row r="50" spans="1:15" x14ac:dyDescent="0.2">
      <c r="B50" t="s">
        <v>42</v>
      </c>
    </row>
    <row r="52" spans="1:15" x14ac:dyDescent="0.2">
      <c r="B52" t="s">
        <v>51</v>
      </c>
    </row>
    <row r="54" spans="1:15" x14ac:dyDescent="0.2">
      <c r="A54" s="20" t="s">
        <v>9</v>
      </c>
      <c r="B54">
        <v>30</v>
      </c>
    </row>
    <row r="55" spans="1:15" x14ac:dyDescent="0.2">
      <c r="A55" s="20" t="s">
        <v>50</v>
      </c>
      <c r="B55">
        <v>5</v>
      </c>
    </row>
    <row r="56" spans="1:15" x14ac:dyDescent="0.2">
      <c r="A56" t="s">
        <v>7</v>
      </c>
    </row>
    <row r="58" spans="1:15" ht="18" thickBot="1" x14ac:dyDescent="0.25">
      <c r="A58" s="9" t="s">
        <v>44</v>
      </c>
      <c r="B58" s="9"/>
      <c r="C58" s="9"/>
    </row>
    <row r="59" spans="1:15" ht="16" thickTop="1" x14ac:dyDescent="0.2"/>
    <row r="60" spans="1:15" x14ac:dyDescent="0.2">
      <c r="A60" t="s">
        <v>41</v>
      </c>
      <c r="B60" s="10">
        <f>C15+0.00000001</f>
        <v>2.0000000099999999</v>
      </c>
    </row>
    <row r="61" spans="1:15" ht="19" x14ac:dyDescent="0.25">
      <c r="C61" s="25" t="s">
        <v>45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 x14ac:dyDescent="0.2">
      <c r="A62" t="s">
        <v>35</v>
      </c>
      <c r="B62" s="19">
        <f>C8*(C15^(B54/B55+1)-1)/(C15-1)</f>
        <v>1270</v>
      </c>
      <c r="C62" s="14">
        <v>0</v>
      </c>
      <c r="D62" s="14">
        <v>10</v>
      </c>
      <c r="E62" s="14">
        <v>20</v>
      </c>
      <c r="F62" s="14">
        <v>30</v>
      </c>
      <c r="G62" s="14">
        <v>40</v>
      </c>
      <c r="H62" s="14">
        <v>50</v>
      </c>
      <c r="I62" s="14">
        <v>60</v>
      </c>
      <c r="J62" s="14">
        <v>70</v>
      </c>
      <c r="K62" s="14">
        <v>80</v>
      </c>
      <c r="L62" s="14">
        <v>90</v>
      </c>
      <c r="M62" s="14">
        <v>100</v>
      </c>
      <c r="N62" s="14">
        <v>110</v>
      </c>
      <c r="O62" s="14">
        <v>120</v>
      </c>
    </row>
    <row r="63" spans="1:15" x14ac:dyDescent="0.2">
      <c r="A63" s="21" t="s">
        <v>46</v>
      </c>
      <c r="B63" s="22">
        <v>1</v>
      </c>
      <c r="C63" s="19">
        <f t="dataTable" ref="C63:O68" dt2D="1" dtr="1" r1="B54" r2="B55"/>
        <v>10</v>
      </c>
      <c r="D63" s="19">
        <v>20470</v>
      </c>
      <c r="E63" s="19">
        <v>20971510</v>
      </c>
      <c r="F63" s="19">
        <v>21474836470</v>
      </c>
      <c r="G63" s="19">
        <v>21990232555510</v>
      </c>
      <c r="H63" s="19">
        <v>2.2517998136852472E+16</v>
      </c>
      <c r="I63" s="19">
        <v>2.305843009213694E+19</v>
      </c>
      <c r="J63" s="19">
        <v>2.3611832414348226E+22</v>
      </c>
      <c r="K63" s="19">
        <v>2.4178516392292583E+25</v>
      </c>
      <c r="L63" s="19">
        <v>2.4758800785707605E+28</v>
      </c>
      <c r="M63" s="19">
        <v>2.5353012004564588E+31</v>
      </c>
      <c r="N63" s="19">
        <v>2.5961484292674138E+34</v>
      </c>
      <c r="O63" s="19">
        <v>2.6584559915698317E+37</v>
      </c>
    </row>
    <row r="64" spans="1:15" x14ac:dyDescent="0.2">
      <c r="B64" s="22">
        <v>2</v>
      </c>
      <c r="C64" s="19">
        <v>10</v>
      </c>
      <c r="D64" s="19">
        <v>630</v>
      </c>
      <c r="E64" s="19">
        <v>20470</v>
      </c>
      <c r="F64" s="19">
        <v>655350</v>
      </c>
      <c r="G64" s="19">
        <v>20971510</v>
      </c>
      <c r="H64" s="19">
        <v>671088630</v>
      </c>
      <c r="I64" s="19">
        <v>21474836470</v>
      </c>
      <c r="J64" s="19">
        <v>687194767350</v>
      </c>
      <c r="K64" s="19">
        <v>21990232555510</v>
      </c>
      <c r="L64" s="19">
        <v>703687441776630</v>
      </c>
      <c r="M64" s="19">
        <v>2.2517998136852472E+16</v>
      </c>
      <c r="N64" s="19">
        <v>7.2057594037927936E+17</v>
      </c>
      <c r="O64" s="19">
        <v>2.305843009213694E+19</v>
      </c>
    </row>
    <row r="65" spans="2:15" x14ac:dyDescent="0.2">
      <c r="B65" s="22">
        <v>5</v>
      </c>
      <c r="C65" s="19">
        <v>10</v>
      </c>
      <c r="D65" s="19">
        <v>70</v>
      </c>
      <c r="E65" s="19">
        <v>310</v>
      </c>
      <c r="F65" s="19">
        <v>1270</v>
      </c>
      <c r="G65" s="19">
        <v>5110</v>
      </c>
      <c r="H65" s="19">
        <v>20470</v>
      </c>
      <c r="I65" s="19">
        <v>81910</v>
      </c>
      <c r="J65" s="19">
        <v>327670</v>
      </c>
      <c r="K65" s="19">
        <v>1310710</v>
      </c>
      <c r="L65" s="19">
        <v>5242870</v>
      </c>
      <c r="M65" s="19">
        <v>20971510</v>
      </c>
      <c r="N65" s="19">
        <v>83886070</v>
      </c>
      <c r="O65" s="19">
        <v>335544310</v>
      </c>
    </row>
    <row r="66" spans="2:15" x14ac:dyDescent="0.2">
      <c r="B66" s="22">
        <v>10</v>
      </c>
      <c r="C66" s="19">
        <v>10</v>
      </c>
      <c r="D66" s="19">
        <v>30</v>
      </c>
      <c r="E66" s="19">
        <v>70</v>
      </c>
      <c r="F66" s="19">
        <v>150</v>
      </c>
      <c r="G66" s="19">
        <v>310</v>
      </c>
      <c r="H66" s="19">
        <v>630</v>
      </c>
      <c r="I66" s="19">
        <v>1270</v>
      </c>
      <c r="J66" s="19">
        <v>2550</v>
      </c>
      <c r="K66" s="19">
        <v>5110</v>
      </c>
      <c r="L66" s="19">
        <v>10230</v>
      </c>
      <c r="M66" s="19">
        <v>20470</v>
      </c>
      <c r="N66" s="19">
        <v>40950</v>
      </c>
      <c r="O66" s="19">
        <v>81910</v>
      </c>
    </row>
    <row r="67" spans="2:15" x14ac:dyDescent="0.2">
      <c r="B67" s="22">
        <v>20</v>
      </c>
      <c r="C67" s="19">
        <v>10</v>
      </c>
      <c r="D67" s="19">
        <v>18.284271247461898</v>
      </c>
      <c r="E67" s="19">
        <v>30</v>
      </c>
      <c r="F67" s="19">
        <v>46.568542494923804</v>
      </c>
      <c r="G67" s="19">
        <v>70</v>
      </c>
      <c r="H67" s="19">
        <v>103.13708498984759</v>
      </c>
      <c r="I67" s="19">
        <v>150</v>
      </c>
      <c r="J67" s="19">
        <v>216.27416997969519</v>
      </c>
      <c r="K67" s="19">
        <v>310</v>
      </c>
      <c r="L67" s="19">
        <v>442.54833995939043</v>
      </c>
      <c r="M67" s="19">
        <v>630</v>
      </c>
      <c r="N67" s="19">
        <v>895.09667991878064</v>
      </c>
      <c r="O67" s="19">
        <v>1270</v>
      </c>
    </row>
    <row r="68" spans="2:15" x14ac:dyDescent="0.2">
      <c r="B68" s="22">
        <v>50</v>
      </c>
      <c r="C68" s="19">
        <v>10</v>
      </c>
      <c r="D68" s="19">
        <v>12.973967099940701</v>
      </c>
      <c r="E68" s="19">
        <v>16.390158215457884</v>
      </c>
      <c r="F68" s="19">
        <v>20.31433133020796</v>
      </c>
      <c r="G68" s="19">
        <v>24.822022531844965</v>
      </c>
      <c r="H68" s="19">
        <v>30</v>
      </c>
      <c r="I68" s="19">
        <v>35.947934199881395</v>
      </c>
      <c r="J68" s="19">
        <v>42.780316430915768</v>
      </c>
      <c r="K68" s="19">
        <v>50.62866266041592</v>
      </c>
      <c r="L68" s="19">
        <v>59.644045063689923</v>
      </c>
      <c r="M68" s="19">
        <v>70</v>
      </c>
      <c r="N68" s="19">
        <v>81.89586839976279</v>
      </c>
      <c r="O68" s="19">
        <v>95.560632861831522</v>
      </c>
    </row>
  </sheetData>
  <mergeCells count="1">
    <mergeCell ref="C61:O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</vt:lpstr>
      <vt:lpstr>Cycle Time effect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2009-11-23T01:44:18Z</dcterms:created>
  <dcterms:modified xsi:type="dcterms:W3CDTF">2017-02-23T19:06:22Z</dcterms:modified>
</cp:coreProperties>
</file>