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/>
  <mc:AlternateContent xmlns:mc="http://schemas.openxmlformats.org/markup-compatibility/2006">
    <mc:Choice Requires="x15">
      <x15ac:absPath xmlns:x15ac="http://schemas.microsoft.com/office/spreadsheetml/2010/11/ac" url="/Users/laurenadelle/Desktop/"/>
    </mc:Choice>
  </mc:AlternateContent>
  <bookViews>
    <workbookView xWindow="32140" yWindow="-9340" windowWidth="21080" windowHeight="16080"/>
  </bookViews>
  <sheets>
    <sheet name="SaaS" sheetId="4" r:id="rId1"/>
    <sheet name="Enterprise Sales" sheetId="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4" l="1"/>
  <c r="E10" i="4"/>
  <c r="E11" i="4"/>
  <c r="E22" i="4"/>
  <c r="E24" i="4"/>
  <c r="E6" i="1"/>
  <c r="E12" i="4"/>
  <c r="E13" i="4"/>
  <c r="E16" i="4"/>
  <c r="E17" i="4"/>
  <c r="E14" i="1"/>
  <c r="E16" i="1"/>
  <c r="E19" i="1"/>
  <c r="E20" i="1"/>
  <c r="E21" i="1"/>
  <c r="E22" i="1"/>
  <c r="E8" i="1"/>
</calcChain>
</file>

<file path=xl/sharedStrings.xml><?xml version="1.0" encoding="utf-8"?>
<sst xmlns="http://schemas.openxmlformats.org/spreadsheetml/2006/main" count="74" uniqueCount="64">
  <si>
    <t>Question</t>
  </si>
  <si>
    <t>Answer</t>
  </si>
  <si>
    <t>What this tell us</t>
  </si>
  <si>
    <t>Result</t>
  </si>
  <si>
    <t>What is the prior step in your sales funnel?</t>
  </si>
  <si>
    <t>Trial/PoC</t>
  </si>
  <si>
    <t>PoC = Proof of Concept</t>
  </si>
  <si>
    <t>1 quarter</t>
  </si>
  <si>
    <t>The Trials/PoCs have to be in the prior qtr</t>
  </si>
  <si>
    <t>No. of deals needed:</t>
  </si>
  <si>
    <t>No of Trials/PoCs required:</t>
  </si>
  <si>
    <t>No of Opportunities required</t>
  </si>
  <si>
    <t>What is your expected cost per Raw Lead?</t>
  </si>
  <si>
    <t>No of Raw Leads required:</t>
  </si>
  <si>
    <t>Total marketing program spend needed:</t>
  </si>
  <si>
    <t>3 qtrs</t>
  </si>
  <si>
    <t>How far in advance they have to be hired</t>
  </si>
  <si>
    <t>Bookings goal for the quarter?</t>
  </si>
  <si>
    <t>Average productivity of your sales people?</t>
  </si>
  <si>
    <t xml:space="preserve">Qtrs for salesperson to become fully productive? </t>
  </si>
  <si>
    <t xml:space="preserve">Percentage of sales hires that are successful? </t>
  </si>
  <si>
    <t xml:space="preserve">Average deal size? </t>
  </si>
  <si>
    <t>Conversion rate from Trials/PoC to deals?</t>
  </si>
  <si>
    <t xml:space="preserve">Time to go from Trial/PoC to closed deal? </t>
  </si>
  <si>
    <t>Step in your funnel that comes before PoC?</t>
  </si>
  <si>
    <t xml:space="preserve">Conversion rate from Opportunity to PoC? </t>
  </si>
  <si>
    <t>Conversion rate from MQLs to Opportunity?</t>
  </si>
  <si>
    <t>Conversion from Raw Lead to MQL</t>
  </si>
  <si>
    <t>Fully productive sales people needed:</t>
  </si>
  <si>
    <t>No of MQLs Mktg Qualified Leads) rqd:</t>
  </si>
  <si>
    <t>Marketing Validation</t>
  </si>
  <si>
    <t>Opportunity</t>
  </si>
  <si>
    <t>Sales hires that have to made 3 qtrs earlier:</t>
  </si>
  <si>
    <t>(or more hires later that are not fully productive)</t>
  </si>
  <si>
    <t>Revenue from existing customers</t>
  </si>
  <si>
    <t>Trial to closed deal conversion rate?</t>
  </si>
  <si>
    <t>Churn rate? (monthly)</t>
  </si>
  <si>
    <t>Average deal size (monthly value)</t>
  </si>
  <si>
    <t>No of new customers needed</t>
  </si>
  <si>
    <t>No of trials needed</t>
  </si>
  <si>
    <t>Visitor to trial conversion rate?</t>
  </si>
  <si>
    <t>No of visitors needed</t>
  </si>
  <si>
    <t>(MRR = Monthly Recurring Revenue)</t>
  </si>
  <si>
    <t>Revenue goal for the month?</t>
  </si>
  <si>
    <t>MRR in the previous month?</t>
  </si>
  <si>
    <t>(All $ numbers in $,000's)</t>
  </si>
  <si>
    <t>Lead Source Validation</t>
  </si>
  <si>
    <t>% of Web Traffic that is organic?</t>
  </si>
  <si>
    <t>Paid Visitors required</t>
  </si>
  <si>
    <t>Cost per visitor</t>
  </si>
  <si>
    <t>Marketing programs budget</t>
  </si>
  <si>
    <t>Is it realistic to get this traffic from current lead sources?</t>
  </si>
  <si>
    <t>Bookings: monthly growth in MRR rqd</t>
  </si>
  <si>
    <t>Sales Productivity Validation</t>
  </si>
  <si>
    <t>Fully productive reps required</t>
  </si>
  <si>
    <t xml:space="preserve">% of sales hires that are successful? </t>
  </si>
  <si>
    <t>Ramp time for a new rep? (months)</t>
  </si>
  <si>
    <t>When they should be hired</t>
  </si>
  <si>
    <t>Average new customers per rep?</t>
  </si>
  <si>
    <t>Example SaaS Company</t>
  </si>
  <si>
    <t>Example Enterprise Sales Company</t>
  </si>
  <si>
    <t>How many sales people to hire</t>
  </si>
  <si>
    <t>http://www.forentrepreneurs.com/</t>
  </si>
  <si>
    <t>by David Skok, General Partner at Matrix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</si>
</sst>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&quot;$&quot;#,##0.0_);[Red]\(&quot;$&quot;#,##0.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scheme val="minor"/>
    </font>
    <font>
      <b/>
      <sz val="11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9" fillId="0" borderId="2" applyNumberFormat="0" applyFill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4">
    <xf numFmtId="0" fontId="0" fillId="0" borderId="0" xfId="0"/>
    <xf numFmtId="0" fontId="4" fillId="2" borderId="0" xfId="4" applyFont="1" applyAlignment="1">
      <alignment horizontal="center"/>
    </xf>
    <xf numFmtId="0" fontId="2" fillId="0" borderId="1" xfId="3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6" fontId="7" fillId="0" borderId="0" xfId="0" applyNumberFormat="1" applyFont="1"/>
    <xf numFmtId="9" fontId="0" fillId="0" borderId="0" xfId="0" applyNumberFormat="1"/>
    <xf numFmtId="0" fontId="9" fillId="0" borderId="2" xfId="5"/>
    <xf numFmtId="9" fontId="9" fillId="0" borderId="2" xfId="5" applyNumberFormat="1"/>
    <xf numFmtId="0" fontId="0" fillId="0" borderId="0" xfId="0" applyFont="1"/>
    <xf numFmtId="0" fontId="6" fillId="4" borderId="0" xfId="0" applyFont="1" applyFill="1"/>
    <xf numFmtId="6" fontId="6" fillId="4" borderId="0" xfId="0" applyNumberFormat="1" applyFont="1" applyFill="1"/>
    <xf numFmtId="164" fontId="6" fillId="4" borderId="0" xfId="1" applyNumberFormat="1" applyFont="1" applyFill="1"/>
    <xf numFmtId="165" fontId="6" fillId="4" borderId="0" xfId="2" applyNumberFormat="1" applyFont="1" applyFill="1"/>
    <xf numFmtId="0" fontId="7" fillId="4" borderId="0" xfId="0" applyFont="1" applyFill="1"/>
    <xf numFmtId="164" fontId="7" fillId="4" borderId="0" xfId="1" applyNumberFormat="1" applyFont="1" applyFill="1"/>
    <xf numFmtId="1" fontId="7" fillId="4" borderId="0" xfId="0" applyNumberFormat="1" applyFont="1" applyFill="1"/>
    <xf numFmtId="165" fontId="7" fillId="3" borderId="0" xfId="2" applyNumberFormat="1" applyFont="1" applyFill="1" applyAlignment="1">
      <alignment horizontal="right"/>
    </xf>
    <xf numFmtId="0" fontId="7" fillId="3" borderId="0" xfId="0" applyFont="1" applyFill="1" applyAlignment="1">
      <alignment horizontal="right"/>
    </xf>
    <xf numFmtId="9" fontId="7" fillId="3" borderId="0" xfId="0" applyNumberFormat="1" applyFont="1" applyFill="1"/>
    <xf numFmtId="165" fontId="10" fillId="3" borderId="0" xfId="2" applyNumberFormat="1" applyFont="1" applyFill="1" applyAlignment="1">
      <alignment horizontal="right"/>
    </xf>
    <xf numFmtId="164" fontId="11" fillId="3" borderId="0" xfId="1" applyNumberFormat="1" applyFont="1" applyFill="1"/>
    <xf numFmtId="0" fontId="12" fillId="3" borderId="0" xfId="0" applyFont="1" applyFill="1"/>
    <xf numFmtId="9" fontId="11" fillId="3" borderId="0" xfId="6" applyFont="1" applyFill="1"/>
    <xf numFmtId="165" fontId="11" fillId="3" borderId="0" xfId="2" applyNumberFormat="1" applyFont="1" applyFill="1"/>
    <xf numFmtId="0" fontId="7" fillId="3" borderId="0" xfId="0" applyFont="1" applyFill="1"/>
    <xf numFmtId="165" fontId="0" fillId="3" borderId="0" xfId="2" applyNumberFormat="1" applyFont="1" applyFill="1" applyAlignment="1">
      <alignment horizontal="right"/>
    </xf>
    <xf numFmtId="10" fontId="0" fillId="3" borderId="0" xfId="0" applyNumberFormat="1" applyFill="1"/>
    <xf numFmtId="0" fontId="0" fillId="3" borderId="0" xfId="0" applyFill="1"/>
    <xf numFmtId="167" fontId="0" fillId="3" borderId="0" xfId="0" applyNumberFormat="1" applyFill="1"/>
    <xf numFmtId="9" fontId="0" fillId="3" borderId="0" xfId="0" applyNumberFormat="1" applyFill="1"/>
    <xf numFmtId="8" fontId="0" fillId="3" borderId="0" xfId="0" applyNumberFormat="1" applyFill="1"/>
    <xf numFmtId="164" fontId="0" fillId="3" borderId="0" xfId="1" applyNumberFormat="1" applyFont="1" applyFill="1"/>
    <xf numFmtId="166" fontId="0" fillId="4" borderId="0" xfId="1" applyNumberFormat="1" applyFont="1" applyFill="1"/>
    <xf numFmtId="0" fontId="0" fillId="4" borderId="0" xfId="0" applyFill="1"/>
    <xf numFmtId="44" fontId="0" fillId="4" borderId="0" xfId="2" applyFont="1" applyFill="1"/>
    <xf numFmtId="44" fontId="0" fillId="4" borderId="0" xfId="0" applyNumberFormat="1" applyFill="1"/>
    <xf numFmtId="164" fontId="0" fillId="4" borderId="0" xfId="1" applyNumberFormat="1" applyFont="1" applyFill="1"/>
    <xf numFmtId="164" fontId="0" fillId="4" borderId="0" xfId="0" applyNumberFormat="1" applyFill="1"/>
    <xf numFmtId="0" fontId="2" fillId="0" borderId="0" xfId="3" applyBorder="1"/>
    <xf numFmtId="0" fontId="14" fillId="0" borderId="0" xfId="7" applyFont="1" applyFill="1"/>
    <xf numFmtId="0" fontId="15" fillId="0" borderId="0" xfId="0" applyFont="1" applyFill="1"/>
  </cellXfs>
  <cellStyles count="8">
    <cellStyle name="Accent1" xfId="4" builtinId="29"/>
    <cellStyle name="Comma" xfId="1" builtinId="3"/>
    <cellStyle name="Currency" xfId="2" builtinId="4"/>
    <cellStyle name="Heading 1" xfId="3" builtinId="16"/>
    <cellStyle name="Heading 2" xfId="5" builtinId="17"/>
    <cellStyle name="Hyperlink" xfId="7" builtinId="8"/>
    <cellStyle name="Normal" xfId="0" builtinId="0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orentrepreneurs.com/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A3" sqref="A3"/>
    </sheetView>
  </sheetViews>
  <sheetFormatPr baseColWidth="10" defaultColWidth="8.83203125" defaultRowHeight="15" x14ac:dyDescent="0.2"/>
  <cols>
    <col min="1" max="1" width="34.83203125" customWidth="1"/>
    <col min="2" max="2" width="8" customWidth="1"/>
    <col min="3" max="3" width="1" customWidth="1"/>
    <col min="4" max="4" width="33.5" customWidth="1"/>
    <col min="5" max="5" width="9" customWidth="1"/>
  </cols>
  <sheetData>
    <row r="1" spans="1:5" ht="21" thickBot="1" x14ac:dyDescent="0.3">
      <c r="A1" s="2" t="s">
        <v>59</v>
      </c>
    </row>
    <row r="2" spans="1:5" ht="17" customHeight="1" thickTop="1" x14ac:dyDescent="0.25">
      <c r="A2" s="41"/>
    </row>
    <row r="3" spans="1:5" ht="16" customHeight="1" x14ac:dyDescent="0.2">
      <c r="A3" s="42" t="s">
        <v>62</v>
      </c>
      <c r="B3" s="43" t="s">
        <v>63</v>
      </c>
    </row>
    <row r="5" spans="1:5" x14ac:dyDescent="0.2">
      <c r="B5" t="s">
        <v>45</v>
      </c>
    </row>
    <row r="6" spans="1:5" s="6" customFormat="1" ht="16" x14ac:dyDescent="0.2">
      <c r="A6" s="1" t="s">
        <v>0</v>
      </c>
      <c r="B6" s="1" t="s">
        <v>1</v>
      </c>
      <c r="C6" s="1"/>
      <c r="D6" s="1" t="s">
        <v>2</v>
      </c>
      <c r="E6" s="1" t="s">
        <v>3</v>
      </c>
    </row>
    <row r="7" spans="1:5" x14ac:dyDescent="0.2">
      <c r="A7" t="s">
        <v>43</v>
      </c>
      <c r="B7" s="28">
        <v>1000</v>
      </c>
      <c r="E7" s="36"/>
    </row>
    <row r="8" spans="1:5" x14ac:dyDescent="0.2">
      <c r="A8" t="s">
        <v>44</v>
      </c>
      <c r="B8" s="28">
        <v>950</v>
      </c>
      <c r="D8" t="s">
        <v>42</v>
      </c>
      <c r="E8" s="36"/>
    </row>
    <row r="9" spans="1:5" x14ac:dyDescent="0.2">
      <c r="A9" t="s">
        <v>36</v>
      </c>
      <c r="B9" s="29">
        <v>2.5000000000000001E-2</v>
      </c>
      <c r="D9" t="s">
        <v>34</v>
      </c>
      <c r="E9" s="37">
        <f>B8*(1-B9)</f>
        <v>926.25</v>
      </c>
    </row>
    <row r="10" spans="1:5" x14ac:dyDescent="0.2">
      <c r="B10" s="30"/>
      <c r="D10" t="s">
        <v>52</v>
      </c>
      <c r="E10" s="38">
        <f>1000-E9</f>
        <v>73.75</v>
      </c>
    </row>
    <row r="11" spans="1:5" x14ac:dyDescent="0.2">
      <c r="A11" t="s">
        <v>37</v>
      </c>
      <c r="B11" s="31">
        <v>0.5</v>
      </c>
      <c r="D11" t="s">
        <v>38</v>
      </c>
      <c r="E11" s="39">
        <f>E10/B11</f>
        <v>147.5</v>
      </c>
    </row>
    <row r="12" spans="1:5" x14ac:dyDescent="0.2">
      <c r="A12" t="s">
        <v>35</v>
      </c>
      <c r="B12" s="32">
        <v>0.2</v>
      </c>
      <c r="D12" t="s">
        <v>39</v>
      </c>
      <c r="E12" s="39">
        <f>E11/B12</f>
        <v>737.5</v>
      </c>
    </row>
    <row r="13" spans="1:5" x14ac:dyDescent="0.2">
      <c r="A13" t="s">
        <v>40</v>
      </c>
      <c r="B13" s="32">
        <v>0.1</v>
      </c>
      <c r="D13" t="s">
        <v>41</v>
      </c>
      <c r="E13" s="39">
        <f>E12/B13</f>
        <v>7375</v>
      </c>
    </row>
    <row r="14" spans="1:5" x14ac:dyDescent="0.2">
      <c r="B14" s="8"/>
    </row>
    <row r="15" spans="1:5" ht="18" thickBot="1" x14ac:dyDescent="0.25">
      <c r="A15" s="9" t="s">
        <v>46</v>
      </c>
      <c r="B15" s="10"/>
      <c r="C15" s="9"/>
      <c r="D15" s="9"/>
      <c r="E15" s="9"/>
    </row>
    <row r="16" spans="1:5" ht="16" thickTop="1" x14ac:dyDescent="0.2">
      <c r="A16" t="s">
        <v>47</v>
      </c>
      <c r="B16" s="32">
        <v>0.3</v>
      </c>
      <c r="D16" t="s">
        <v>48</v>
      </c>
      <c r="E16" s="39">
        <f>E13*(1-B16)</f>
        <v>5162.5</v>
      </c>
    </row>
    <row r="17" spans="1:5" x14ac:dyDescent="0.2">
      <c r="A17" t="s">
        <v>49</v>
      </c>
      <c r="B17" s="33">
        <v>2.5</v>
      </c>
      <c r="D17" t="s">
        <v>50</v>
      </c>
      <c r="E17" s="38">
        <f>E16*B17/1000</f>
        <v>12.90625</v>
      </c>
    </row>
    <row r="19" spans="1:5" x14ac:dyDescent="0.2">
      <c r="A19" t="s">
        <v>51</v>
      </c>
    </row>
    <row r="21" spans="1:5" ht="18" thickBot="1" x14ac:dyDescent="0.25">
      <c r="A21" s="9" t="s">
        <v>53</v>
      </c>
      <c r="B21" s="9"/>
      <c r="C21" s="9"/>
      <c r="D21" s="9"/>
      <c r="E21" s="9"/>
    </row>
    <row r="22" spans="1:5" ht="16" thickTop="1" x14ac:dyDescent="0.2">
      <c r="A22" t="s">
        <v>58</v>
      </c>
      <c r="B22" s="34">
        <v>15</v>
      </c>
      <c r="D22" t="s">
        <v>54</v>
      </c>
      <c r="E22" s="35">
        <f>E11/B22</f>
        <v>9.8333333333333339</v>
      </c>
    </row>
    <row r="23" spans="1:5" x14ac:dyDescent="0.2">
      <c r="B23" s="30"/>
      <c r="E23" s="36"/>
    </row>
    <row r="24" spans="1:5" x14ac:dyDescent="0.2">
      <c r="A24" s="11" t="s">
        <v>55</v>
      </c>
      <c r="B24" s="32">
        <v>0.7</v>
      </c>
      <c r="D24" t="s">
        <v>61</v>
      </c>
      <c r="E24" s="40">
        <f>E22/B24</f>
        <v>14.047619047619049</v>
      </c>
    </row>
    <row r="25" spans="1:5" x14ac:dyDescent="0.2">
      <c r="A25" t="s">
        <v>56</v>
      </c>
      <c r="B25" s="30">
        <v>4</v>
      </c>
      <c r="D25" t="s">
        <v>57</v>
      </c>
      <c r="E25" s="36"/>
    </row>
  </sheetData>
  <hyperlinks>
    <hyperlink ref="A3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3" sqref="A3:E22"/>
    </sheetView>
  </sheetViews>
  <sheetFormatPr baseColWidth="10" defaultColWidth="8.83203125" defaultRowHeight="15" x14ac:dyDescent="0.2"/>
  <cols>
    <col min="1" max="1" width="34.83203125" customWidth="1"/>
    <col min="2" max="2" width="8" customWidth="1"/>
    <col min="3" max="3" width="1" customWidth="1"/>
    <col min="4" max="4" width="33.5" customWidth="1"/>
    <col min="5" max="5" width="8.5" bestFit="1" customWidth="1"/>
  </cols>
  <sheetData>
    <row r="1" spans="1:5" ht="21" thickBot="1" x14ac:dyDescent="0.3">
      <c r="A1" s="2" t="s">
        <v>60</v>
      </c>
      <c r="B1" s="2"/>
    </row>
    <row r="2" spans="1:5" ht="16" thickTop="1" x14ac:dyDescent="0.2"/>
    <row r="3" spans="1:5" x14ac:dyDescent="0.2">
      <c r="B3" t="s">
        <v>45</v>
      </c>
    </row>
    <row r="4" spans="1:5" s="6" customFormat="1" ht="16" x14ac:dyDescent="0.2">
      <c r="A4" s="1" t="s">
        <v>0</v>
      </c>
      <c r="B4" s="1" t="s">
        <v>1</v>
      </c>
      <c r="C4" s="1"/>
      <c r="D4" s="1" t="s">
        <v>2</v>
      </c>
      <c r="E4" s="1" t="s">
        <v>3</v>
      </c>
    </row>
    <row r="5" spans="1:5" s="3" customFormat="1" ht="12" x14ac:dyDescent="0.15">
      <c r="A5" s="3" t="s">
        <v>17</v>
      </c>
      <c r="B5" s="19">
        <v>4000</v>
      </c>
      <c r="C5" s="7"/>
      <c r="D5" s="5"/>
      <c r="E5" s="16"/>
    </row>
    <row r="6" spans="1:5" s="3" customFormat="1" ht="12" x14ac:dyDescent="0.15">
      <c r="A6" s="3" t="s">
        <v>18</v>
      </c>
      <c r="B6" s="19">
        <v>400</v>
      </c>
      <c r="C6" s="5"/>
      <c r="D6" s="3" t="s">
        <v>28</v>
      </c>
      <c r="E6" s="17">
        <f>B5/B6</f>
        <v>10</v>
      </c>
    </row>
    <row r="7" spans="1:5" s="3" customFormat="1" ht="12" x14ac:dyDescent="0.15">
      <c r="A7" s="5" t="s">
        <v>19</v>
      </c>
      <c r="B7" s="20" t="s">
        <v>15</v>
      </c>
      <c r="C7" s="5"/>
      <c r="D7" s="3" t="s">
        <v>16</v>
      </c>
      <c r="E7" s="16"/>
    </row>
    <row r="8" spans="1:5" s="3" customFormat="1" ht="12" x14ac:dyDescent="0.15">
      <c r="A8" s="5" t="s">
        <v>20</v>
      </c>
      <c r="B8" s="21">
        <v>0.75</v>
      </c>
      <c r="C8" s="5"/>
      <c r="D8" s="5" t="s">
        <v>32</v>
      </c>
      <c r="E8" s="18">
        <f>E6/B8</f>
        <v>13.333333333333334</v>
      </c>
    </row>
    <row r="9" spans="1:5" s="3" customFormat="1" ht="12" x14ac:dyDescent="0.15">
      <c r="A9" s="5"/>
      <c r="B9" s="27"/>
      <c r="C9" s="5"/>
      <c r="D9" s="5" t="s">
        <v>33</v>
      </c>
      <c r="E9" s="16"/>
    </row>
    <row r="10" spans="1:5" s="3" customFormat="1" ht="12" x14ac:dyDescent="0.15"/>
    <row r="11" spans="1:5" ht="21" thickBot="1" x14ac:dyDescent="0.3">
      <c r="A11" s="2" t="s">
        <v>30</v>
      </c>
    </row>
    <row r="12" spans="1:5" s="6" customFormat="1" ht="17" thickTop="1" x14ac:dyDescent="0.2">
      <c r="A12" s="1" t="s">
        <v>0</v>
      </c>
      <c r="B12" s="1" t="s">
        <v>1</v>
      </c>
      <c r="C12" s="1"/>
      <c r="D12" s="1" t="s">
        <v>2</v>
      </c>
      <c r="E12" s="1" t="s">
        <v>3</v>
      </c>
    </row>
    <row r="13" spans="1:5" s="4" customFormat="1" x14ac:dyDescent="0.2">
      <c r="A13" s="4" t="s">
        <v>17</v>
      </c>
      <c r="B13" s="22">
        <v>4000</v>
      </c>
      <c r="C13"/>
      <c r="E13" s="12"/>
    </row>
    <row r="14" spans="1:5" s="4" customFormat="1" x14ac:dyDescent="0.2">
      <c r="A14" s="4" t="s">
        <v>21</v>
      </c>
      <c r="B14" s="23">
        <v>100000</v>
      </c>
      <c r="C14"/>
      <c r="D14" s="4" t="s">
        <v>9</v>
      </c>
      <c r="E14" s="12">
        <f>4000000/B14</f>
        <v>40</v>
      </c>
    </row>
    <row r="15" spans="1:5" s="4" customFormat="1" x14ac:dyDescent="0.2">
      <c r="A15" s="4" t="s">
        <v>4</v>
      </c>
      <c r="B15" s="24" t="s">
        <v>5</v>
      </c>
      <c r="C15"/>
      <c r="D15" s="4" t="s">
        <v>6</v>
      </c>
      <c r="E15" s="12"/>
    </row>
    <row r="16" spans="1:5" s="4" customFormat="1" x14ac:dyDescent="0.2">
      <c r="A16" s="4" t="s">
        <v>22</v>
      </c>
      <c r="B16" s="25">
        <v>0.75</v>
      </c>
      <c r="C16"/>
      <c r="D16" s="4" t="s">
        <v>10</v>
      </c>
      <c r="E16" s="13">
        <f>E14/B16</f>
        <v>53.333333333333336</v>
      </c>
    </row>
    <row r="17" spans="1:5" s="4" customFormat="1" ht="12" x14ac:dyDescent="0.15">
      <c r="A17" s="4" t="s">
        <v>23</v>
      </c>
      <c r="B17" s="24" t="s">
        <v>7</v>
      </c>
      <c r="D17" s="4" t="s">
        <v>8</v>
      </c>
      <c r="E17" s="12"/>
    </row>
    <row r="18" spans="1:5" s="4" customFormat="1" ht="12" x14ac:dyDescent="0.15">
      <c r="A18" s="4" t="s">
        <v>24</v>
      </c>
      <c r="B18" s="24" t="s">
        <v>31</v>
      </c>
      <c r="E18" s="12"/>
    </row>
    <row r="19" spans="1:5" s="4" customFormat="1" ht="12" x14ac:dyDescent="0.15">
      <c r="A19" s="4" t="s">
        <v>25</v>
      </c>
      <c r="B19" s="25">
        <v>0.25</v>
      </c>
      <c r="D19" s="4" t="s">
        <v>11</v>
      </c>
      <c r="E19" s="14">
        <f>E16/B19</f>
        <v>213.33333333333334</v>
      </c>
    </row>
    <row r="20" spans="1:5" s="4" customFormat="1" ht="12" x14ac:dyDescent="0.15">
      <c r="A20" s="4" t="s">
        <v>26</v>
      </c>
      <c r="B20" s="25">
        <v>0.25</v>
      </c>
      <c r="D20" s="4" t="s">
        <v>29</v>
      </c>
      <c r="E20" s="14">
        <f>E19/B20</f>
        <v>853.33333333333337</v>
      </c>
    </row>
    <row r="21" spans="1:5" s="4" customFormat="1" ht="12" x14ac:dyDescent="0.15">
      <c r="A21" s="4" t="s">
        <v>27</v>
      </c>
      <c r="B21" s="25">
        <v>0.1</v>
      </c>
      <c r="D21" s="4" t="s">
        <v>13</v>
      </c>
      <c r="E21" s="14">
        <f>E20/B21</f>
        <v>8533.3333333333339</v>
      </c>
    </row>
    <row r="22" spans="1:5" s="4" customFormat="1" ht="12" x14ac:dyDescent="0.15">
      <c r="A22" s="4" t="s">
        <v>12</v>
      </c>
      <c r="B22" s="26">
        <v>60</v>
      </c>
      <c r="D22" s="4" t="s">
        <v>14</v>
      </c>
      <c r="E22" s="15">
        <f>E21*B22</f>
        <v>512000.00000000006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SaaS</vt:lpstr>
      <vt:lpstr>Enterprise Sales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Skok</dc:creator>
  <cp:lastModifiedBy>Microsoft Office User</cp:lastModifiedBy>
  <dcterms:created xsi:type="dcterms:W3CDTF">2011-02-09T18:08:29Z</dcterms:created>
  <dcterms:modified xsi:type="dcterms:W3CDTF">2017-02-21T19:39:14Z</dcterms:modified>
</cp:coreProperties>
</file>